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24" windowWidth="11748" windowHeight="6660" activeTab="0"/>
  </bookViews>
  <sheets>
    <sheet name="菜單" sheetId="1" r:id="rId1"/>
    <sheet name="熱量計算" sheetId="2" state="hidden" r:id="rId2"/>
  </sheets>
  <definedNames>
    <definedName name="_xlnm.Print_Area" localSheetId="0">'菜單'!#REF!</definedName>
  </definedNames>
  <calcPr fullCalcOnLoad="1"/>
</workbook>
</file>

<file path=xl/sharedStrings.xml><?xml version="1.0" encoding="utf-8"?>
<sst xmlns="http://schemas.openxmlformats.org/spreadsheetml/2006/main" count="358" uniqueCount="151">
  <si>
    <r>
      <t>項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目</t>
    </r>
  </si>
  <si>
    <t>份量</t>
  </si>
  <si>
    <t>熱量</t>
  </si>
  <si>
    <t>蛋白質</t>
  </si>
  <si>
    <t>脂肪</t>
  </si>
  <si>
    <t>醣類</t>
  </si>
  <si>
    <t>項目</t>
  </si>
  <si>
    <r>
      <t>(</t>
    </r>
    <r>
      <rPr>
        <sz val="12"/>
        <rFont val="細明體"/>
        <family val="3"/>
      </rPr>
      <t>份</t>
    </r>
    <r>
      <rPr>
        <sz val="12"/>
        <rFont val="Times New Roman"/>
        <family val="1"/>
      </rPr>
      <t>)</t>
    </r>
  </si>
  <si>
    <t>(KCAL)</t>
  </si>
  <si>
    <r>
      <t>(</t>
    </r>
    <r>
      <rPr>
        <sz val="12"/>
        <rFont val="細明體"/>
        <family val="3"/>
      </rPr>
      <t>克</t>
    </r>
    <r>
      <rPr>
        <sz val="12"/>
        <rFont val="Times New Roman"/>
        <family val="1"/>
      </rPr>
      <t>)</t>
    </r>
  </si>
  <si>
    <t>全脂牛奶</t>
  </si>
  <si>
    <t>低脂奶</t>
  </si>
  <si>
    <t>脫脂奶</t>
  </si>
  <si>
    <t>蔬菜</t>
  </si>
  <si>
    <t>水果</t>
  </si>
  <si>
    <t>主食類</t>
  </si>
  <si>
    <r>
      <t>肉魚豆蛋</t>
    </r>
    <r>
      <rPr>
        <sz val="12"/>
        <rFont val="Times New Roman"/>
        <family val="1"/>
      </rPr>
      <t>-LF</t>
    </r>
  </si>
  <si>
    <r>
      <t>肉魚豆蛋</t>
    </r>
    <r>
      <rPr>
        <sz val="12"/>
        <rFont val="Times New Roman"/>
        <family val="1"/>
      </rPr>
      <t>-MF</t>
    </r>
  </si>
  <si>
    <r>
      <t>肉魚豆蛋</t>
    </r>
    <r>
      <rPr>
        <sz val="12"/>
        <rFont val="Times New Roman"/>
        <family val="1"/>
      </rPr>
      <t>-HF</t>
    </r>
  </si>
  <si>
    <t>油脂</t>
  </si>
  <si>
    <r>
      <t>總量</t>
    </r>
    <r>
      <rPr>
        <sz val="12"/>
        <rFont val="Times New Roman"/>
        <family val="1"/>
      </rPr>
      <t>-</t>
    </r>
    <r>
      <rPr>
        <sz val="12"/>
        <rFont val="細明體"/>
        <family val="3"/>
      </rPr>
      <t>克</t>
    </r>
  </si>
  <si>
    <r>
      <t>百分比</t>
    </r>
    <r>
      <rPr>
        <sz val="12"/>
        <rFont val="Times New Roman"/>
        <family val="1"/>
      </rPr>
      <t>-%</t>
    </r>
  </si>
  <si>
    <t>一</t>
  </si>
  <si>
    <t>養樂多</t>
  </si>
  <si>
    <t xml:space="preserve"> </t>
  </si>
  <si>
    <t>肉圓</t>
  </si>
  <si>
    <t>肉園</t>
  </si>
  <si>
    <t>650~780</t>
  </si>
  <si>
    <t>19~25</t>
  </si>
  <si>
    <t>20~28</t>
  </si>
  <si>
    <t>98~115</t>
  </si>
  <si>
    <t>二</t>
  </si>
  <si>
    <t>全脂牛奶</t>
  </si>
  <si>
    <t>三</t>
  </si>
  <si>
    <t>四</t>
  </si>
  <si>
    <t>五</t>
  </si>
  <si>
    <t>平均</t>
  </si>
  <si>
    <t xml:space="preserve">   </t>
  </si>
  <si>
    <r>
      <rPr>
        <sz val="12"/>
        <rFont val="標楷體"/>
        <family val="4"/>
      </rPr>
      <t>一</t>
    </r>
  </si>
  <si>
    <r>
      <rPr>
        <sz val="12"/>
        <rFont val="標楷體"/>
        <family val="4"/>
      </rPr>
      <t>白飯</t>
    </r>
  </si>
  <si>
    <r>
      <rPr>
        <sz val="12"/>
        <rFont val="標楷體"/>
        <family val="4"/>
      </rPr>
      <t>炒時蔬</t>
    </r>
  </si>
  <si>
    <r>
      <rPr>
        <sz val="12"/>
        <rFont val="標楷體"/>
        <family val="4"/>
      </rPr>
      <t>四</t>
    </r>
  </si>
  <si>
    <r>
      <rPr>
        <sz val="12"/>
        <rFont val="標楷體"/>
        <family val="4"/>
      </rPr>
      <t>材料</t>
    </r>
  </si>
  <si>
    <r>
      <rPr>
        <sz val="12"/>
        <rFont val="標楷體"/>
        <family val="4"/>
      </rPr>
      <t>公斤重</t>
    </r>
  </si>
  <si>
    <r>
      <rPr>
        <sz val="12"/>
        <rFont val="標楷體"/>
        <family val="4"/>
      </rPr>
      <t>食物份數</t>
    </r>
  </si>
  <si>
    <r>
      <rPr>
        <sz val="12"/>
        <rFont val="標楷體"/>
        <family val="4"/>
      </rPr>
      <t>過多</t>
    </r>
  </si>
  <si>
    <r>
      <rPr>
        <sz val="12"/>
        <rFont val="標楷體"/>
        <family val="4"/>
      </rPr>
      <t>剛好</t>
    </r>
  </si>
  <si>
    <r>
      <rPr>
        <sz val="12"/>
        <rFont val="標楷體"/>
        <family val="4"/>
      </rPr>
      <t>不足</t>
    </r>
  </si>
  <si>
    <r>
      <rPr>
        <sz val="12"/>
        <rFont val="標楷體"/>
        <family val="4"/>
      </rPr>
      <t>很喜歡</t>
    </r>
  </si>
  <si>
    <r>
      <rPr>
        <sz val="12"/>
        <rFont val="標楷體"/>
        <family val="4"/>
      </rPr>
      <t>喜歡</t>
    </r>
  </si>
  <si>
    <r>
      <rPr>
        <sz val="12"/>
        <rFont val="標楷體"/>
        <family val="4"/>
      </rPr>
      <t>尚可</t>
    </r>
  </si>
  <si>
    <r>
      <rPr>
        <sz val="12"/>
        <rFont val="標楷體"/>
        <family val="4"/>
      </rPr>
      <t>討厭</t>
    </r>
  </si>
  <si>
    <r>
      <rPr>
        <sz val="12"/>
        <rFont val="標楷體"/>
        <family val="4"/>
      </rPr>
      <t>很討厭</t>
    </r>
  </si>
  <si>
    <r>
      <rPr>
        <sz val="12"/>
        <rFont val="標楷體"/>
        <family val="4"/>
      </rPr>
      <t>全榖根莖類</t>
    </r>
  </si>
  <si>
    <r>
      <rPr>
        <sz val="12"/>
        <rFont val="標楷體"/>
        <family val="4"/>
      </rPr>
      <t>豆魚肉蛋類</t>
    </r>
  </si>
  <si>
    <r>
      <rPr>
        <sz val="12"/>
        <rFont val="標楷體"/>
        <family val="4"/>
      </rPr>
      <t>低脂乳品類</t>
    </r>
  </si>
  <si>
    <r>
      <rPr>
        <sz val="12"/>
        <rFont val="標楷體"/>
        <family val="4"/>
      </rPr>
      <t>蔬菜類</t>
    </r>
  </si>
  <si>
    <r>
      <rPr>
        <sz val="12"/>
        <rFont val="標楷體"/>
        <family val="4"/>
      </rPr>
      <t>水果類</t>
    </r>
  </si>
  <si>
    <r>
      <rPr>
        <sz val="12"/>
        <rFont val="標楷體"/>
        <family val="4"/>
      </rPr>
      <t>熱量</t>
    </r>
  </si>
  <si>
    <r>
      <rPr>
        <sz val="12"/>
        <rFont val="標楷體"/>
        <family val="4"/>
      </rPr>
      <t>水果</t>
    </r>
  </si>
  <si>
    <r>
      <rPr>
        <sz val="12"/>
        <color indexed="8"/>
        <rFont val="標楷體"/>
        <family val="4"/>
      </rPr>
      <t>水果</t>
    </r>
  </si>
  <si>
    <r>
      <rPr>
        <b/>
        <sz val="12"/>
        <rFont val="標楷體"/>
        <family val="4"/>
      </rPr>
      <t>午餐執行秘書</t>
    </r>
  </si>
  <si>
    <r>
      <rPr>
        <b/>
        <sz val="12"/>
        <color indexed="10"/>
        <rFont val="標楷體"/>
        <family val="4"/>
      </rPr>
      <t>老師的叮嚀</t>
    </r>
  </si>
  <si>
    <r>
      <rPr>
        <sz val="7"/>
        <rFont val="標楷體"/>
        <family val="4"/>
      </rPr>
      <t>果種子類油脂與堅</t>
    </r>
  </si>
  <si>
    <r>
      <rPr>
        <sz val="12"/>
        <rFont val="標楷體"/>
        <family val="4"/>
      </rPr>
      <t>洋蔥</t>
    </r>
  </si>
  <si>
    <r>
      <rPr>
        <sz val="12"/>
        <rFont val="標楷體"/>
        <family val="4"/>
      </rPr>
      <t>紅蘿蔔</t>
    </r>
  </si>
  <si>
    <r>
      <rPr>
        <sz val="12"/>
        <rFont val="標楷體"/>
        <family val="4"/>
      </rPr>
      <t>大白菜</t>
    </r>
  </si>
  <si>
    <r>
      <rPr>
        <sz val="12"/>
        <rFont val="標楷體"/>
        <family val="4"/>
      </rPr>
      <t>雞腿仁丁</t>
    </r>
  </si>
  <si>
    <r>
      <rPr>
        <sz val="12"/>
        <rFont val="標楷體"/>
        <family val="4"/>
      </rPr>
      <t>糖醋雞丁</t>
    </r>
  </si>
  <si>
    <r>
      <rPr>
        <sz val="12"/>
        <rFont val="標楷體"/>
        <family val="4"/>
      </rPr>
      <t>鳳梨罐頭</t>
    </r>
  </si>
  <si>
    <r>
      <rPr>
        <sz val="12"/>
        <rFont val="標楷體"/>
        <family val="4"/>
      </rPr>
      <t>蕃茄醬</t>
    </r>
  </si>
  <si>
    <r>
      <rPr>
        <sz val="12"/>
        <rFont val="標楷體"/>
        <family val="4"/>
      </rPr>
      <t>青椒</t>
    </r>
  </si>
  <si>
    <r>
      <rPr>
        <sz val="12"/>
        <rFont val="標楷體"/>
        <family val="4"/>
      </rPr>
      <t>白菜滷</t>
    </r>
  </si>
  <si>
    <r>
      <rPr>
        <sz val="12"/>
        <rFont val="標楷體"/>
        <family val="4"/>
      </rPr>
      <t>豆皮捲</t>
    </r>
  </si>
  <si>
    <r>
      <rPr>
        <sz val="12"/>
        <rFont val="標楷體"/>
        <family val="4"/>
      </rPr>
      <t>筍香燜肉</t>
    </r>
  </si>
  <si>
    <r>
      <rPr>
        <sz val="12"/>
        <rFont val="標楷體"/>
        <family val="4"/>
      </rPr>
      <t>枸杞扁蒲</t>
    </r>
  </si>
  <si>
    <r>
      <rPr>
        <sz val="12"/>
        <rFont val="標楷體"/>
        <family val="4"/>
      </rPr>
      <t>匏瓜</t>
    </r>
  </si>
  <si>
    <r>
      <rPr>
        <sz val="12"/>
        <rFont val="標楷體"/>
        <family val="4"/>
      </rPr>
      <t>枸杞</t>
    </r>
  </si>
  <si>
    <r>
      <rPr>
        <sz val="12"/>
        <rFont val="標楷體"/>
        <family val="4"/>
      </rPr>
      <t>五穀飯</t>
    </r>
  </si>
  <si>
    <r>
      <rPr>
        <sz val="12"/>
        <rFont val="標楷體"/>
        <family val="4"/>
      </rPr>
      <t>豬肉丁</t>
    </r>
  </si>
  <si>
    <r>
      <rPr>
        <sz val="12"/>
        <rFont val="標楷體"/>
        <family val="4"/>
      </rPr>
      <t>乾筍干</t>
    </r>
  </si>
  <si>
    <r>
      <t>645</t>
    </r>
    <r>
      <rPr>
        <sz val="12"/>
        <color indexed="8"/>
        <rFont val="標楷體"/>
        <family val="4"/>
      </rPr>
      <t>份</t>
    </r>
  </si>
  <si>
    <r>
      <rPr>
        <sz val="12"/>
        <rFont val="標楷體"/>
        <family val="4"/>
      </rPr>
      <t>五穀米</t>
    </r>
    <r>
      <rPr>
        <sz val="12"/>
        <rFont val="Book Antiqua"/>
        <family val="1"/>
      </rPr>
      <t>3.6k</t>
    </r>
    <r>
      <rPr>
        <sz val="12"/>
        <rFont val="標楷體"/>
        <family val="4"/>
      </rPr>
      <t>前一天送</t>
    </r>
  </si>
  <si>
    <r>
      <rPr>
        <sz val="12"/>
        <color indexed="16"/>
        <rFont val="標楷體"/>
        <family val="4"/>
      </rPr>
      <t>白蘿蔔中的粗纖維，可刺激胃腸蠕動防止便秘，而白蘿蔔所含的木質素有抗癌防癌的功效。</t>
    </r>
  </si>
  <si>
    <r>
      <t>3</t>
    </r>
    <r>
      <rPr>
        <sz val="12"/>
        <rFont val="標楷體"/>
        <family val="4"/>
      </rPr>
      <t>桶</t>
    </r>
  </si>
  <si>
    <r>
      <t>1</t>
    </r>
    <r>
      <rPr>
        <sz val="12"/>
        <rFont val="標楷體"/>
        <family val="4"/>
      </rPr>
      <t>桶</t>
    </r>
  </si>
  <si>
    <r>
      <rPr>
        <sz val="12"/>
        <rFont val="標楷體"/>
        <family val="4"/>
      </rPr>
      <t>本月用餐天數</t>
    </r>
  </si>
  <si>
    <r>
      <rPr>
        <b/>
        <sz val="12"/>
        <rFont val="標楷體"/>
        <family val="4"/>
      </rPr>
      <t>基隆市中和國民小學</t>
    </r>
  </si>
  <si>
    <r>
      <t>104</t>
    </r>
    <r>
      <rPr>
        <b/>
        <sz val="12"/>
        <rFont val="標楷體"/>
        <family val="4"/>
      </rPr>
      <t>學年度第</t>
    </r>
    <r>
      <rPr>
        <b/>
        <sz val="12"/>
        <rFont val="Book Antiqua"/>
        <family val="1"/>
      </rPr>
      <t>2</t>
    </r>
    <r>
      <rPr>
        <b/>
        <sz val="12"/>
        <rFont val="標楷體"/>
        <family val="4"/>
      </rPr>
      <t>學期第</t>
    </r>
    <r>
      <rPr>
        <b/>
        <sz val="12"/>
        <rFont val="Book Antiqua"/>
        <family val="1"/>
      </rPr>
      <t>13</t>
    </r>
    <r>
      <rPr>
        <b/>
        <sz val="12"/>
        <rFont val="標楷體"/>
        <family val="4"/>
      </rPr>
      <t>週學童營養午餐食譜設計表</t>
    </r>
  </si>
  <si>
    <r>
      <rPr>
        <sz val="12"/>
        <rFont val="標楷體"/>
        <family val="4"/>
      </rPr>
      <t>本週用餐天數</t>
    </r>
  </si>
  <si>
    <r>
      <rPr>
        <sz val="12"/>
        <rFont val="標楷體"/>
        <family val="4"/>
      </rPr>
      <t>日期</t>
    </r>
  </si>
  <si>
    <r>
      <rPr>
        <sz val="12"/>
        <rFont val="標楷體"/>
        <family val="4"/>
      </rPr>
      <t>星期</t>
    </r>
  </si>
  <si>
    <r>
      <rPr>
        <sz val="12"/>
        <rFont val="標楷體"/>
        <family val="4"/>
      </rPr>
      <t>主食</t>
    </r>
  </si>
  <si>
    <r>
      <rPr>
        <sz val="12"/>
        <rFont val="標楷體"/>
        <family val="4"/>
      </rPr>
      <t>菜</t>
    </r>
    <r>
      <rPr>
        <sz val="12"/>
        <rFont val="Book Antiqua"/>
        <family val="1"/>
      </rPr>
      <t xml:space="preserve">                    </t>
    </r>
    <r>
      <rPr>
        <sz val="12"/>
        <rFont val="標楷體"/>
        <family val="4"/>
      </rPr>
      <t>餚</t>
    </r>
  </si>
  <si>
    <r>
      <rPr>
        <sz val="12"/>
        <rFont val="標楷體"/>
        <family val="4"/>
      </rPr>
      <t>供應量</t>
    </r>
  </si>
  <si>
    <r>
      <rPr>
        <sz val="12"/>
        <rFont val="標楷體"/>
        <family val="4"/>
      </rPr>
      <t>喜</t>
    </r>
    <r>
      <rPr>
        <sz val="12"/>
        <rFont val="Book Antiqua"/>
        <family val="1"/>
      </rPr>
      <t xml:space="preserve">  </t>
    </r>
    <r>
      <rPr>
        <sz val="12"/>
        <rFont val="標楷體"/>
        <family val="4"/>
      </rPr>
      <t>歡</t>
    </r>
    <r>
      <rPr>
        <sz val="12"/>
        <rFont val="Book Antiqua"/>
        <family val="1"/>
      </rPr>
      <t xml:space="preserve">  ?</t>
    </r>
  </si>
  <si>
    <r>
      <rPr>
        <sz val="12"/>
        <rFont val="標楷體"/>
        <family val="4"/>
      </rPr>
      <t>備</t>
    </r>
    <r>
      <rPr>
        <sz val="12"/>
        <rFont val="Book Antiqua"/>
        <family val="1"/>
      </rPr>
      <t xml:space="preserve">  </t>
    </r>
    <r>
      <rPr>
        <sz val="12"/>
        <rFont val="標楷體"/>
        <family val="4"/>
      </rPr>
      <t>註</t>
    </r>
  </si>
  <si>
    <r>
      <rPr>
        <sz val="12"/>
        <rFont val="標楷體"/>
        <family val="4"/>
      </rPr>
      <t>菜</t>
    </r>
    <r>
      <rPr>
        <sz val="12"/>
        <rFont val="Book Antiqua"/>
        <family val="1"/>
      </rPr>
      <t xml:space="preserve">    </t>
    </r>
    <r>
      <rPr>
        <sz val="12"/>
        <rFont val="標楷體"/>
        <family val="4"/>
      </rPr>
      <t>名</t>
    </r>
  </si>
  <si>
    <r>
      <rPr>
        <sz val="12"/>
        <rFont val="標楷體"/>
        <family val="4"/>
      </rPr>
      <t>二</t>
    </r>
  </si>
  <si>
    <r>
      <rPr>
        <sz val="12"/>
        <rFont val="標楷體"/>
        <family val="4"/>
      </rPr>
      <t>校慶補假</t>
    </r>
  </si>
  <si>
    <r>
      <rPr>
        <sz val="12"/>
        <rFont val="標楷體"/>
        <family val="4"/>
      </rPr>
      <t>時蔬</t>
    </r>
  </si>
  <si>
    <r>
      <rPr>
        <sz val="12"/>
        <rFont val="標楷體"/>
        <family val="4"/>
      </rPr>
      <t>蒜粗</t>
    </r>
  </si>
  <si>
    <r>
      <rPr>
        <sz val="12"/>
        <rFont val="標楷體"/>
        <family val="4"/>
      </rPr>
      <t>馬鈴薯龍骨湯</t>
    </r>
  </si>
  <si>
    <r>
      <rPr>
        <sz val="12"/>
        <rFont val="標楷體"/>
        <family val="4"/>
      </rPr>
      <t>龍骨</t>
    </r>
  </si>
  <si>
    <r>
      <rPr>
        <sz val="12"/>
        <rFont val="標楷體"/>
        <family val="4"/>
      </rPr>
      <t>馬鈴薯</t>
    </r>
  </si>
  <si>
    <r>
      <rPr>
        <sz val="12"/>
        <rFont val="標楷體"/>
        <family val="4"/>
      </rPr>
      <t>紅蘿蔔</t>
    </r>
  </si>
  <si>
    <r>
      <rPr>
        <sz val="12"/>
        <color indexed="16"/>
        <rFont val="標楷體"/>
        <family val="4"/>
      </rPr>
      <t>青椒其維生素含量豐富，有助於增強體力、減輕疲勞感，也可改善牙齦出血、貧血等問題。</t>
    </r>
  </si>
  <si>
    <r>
      <rPr>
        <sz val="12"/>
        <rFont val="標楷體"/>
        <family val="4"/>
      </rPr>
      <t>三</t>
    </r>
  </si>
  <si>
    <r>
      <rPr>
        <sz val="12"/>
        <rFont val="標楷體"/>
        <family val="4"/>
      </rPr>
      <t>米食</t>
    </r>
  </si>
  <si>
    <r>
      <rPr>
        <sz val="12"/>
        <rFont val="標楷體"/>
        <family val="4"/>
      </rPr>
      <t>什錦炒飯</t>
    </r>
  </si>
  <si>
    <r>
      <rPr>
        <sz val="12"/>
        <rFont val="標楷體"/>
        <family val="4"/>
      </rPr>
      <t>雞蛋</t>
    </r>
  </si>
  <si>
    <r>
      <rPr>
        <sz val="12"/>
        <color indexed="8"/>
        <rFont val="標楷體"/>
        <family val="4"/>
      </rPr>
      <t>黃甜椒</t>
    </r>
  </si>
  <si>
    <r>
      <rPr>
        <sz val="12"/>
        <rFont val="標楷體"/>
        <family val="4"/>
      </rPr>
      <t>貢丸要過機器切</t>
    </r>
  </si>
  <si>
    <r>
      <rPr>
        <sz val="12"/>
        <rFont val="標楷體"/>
        <family val="4"/>
      </rPr>
      <t>豬肉絲</t>
    </r>
  </si>
  <si>
    <r>
      <rPr>
        <sz val="12"/>
        <color indexed="8"/>
        <rFont val="標楷體"/>
        <family val="4"/>
      </rPr>
      <t>紅蘿蔔</t>
    </r>
  </si>
  <si>
    <r>
      <rPr>
        <sz val="12"/>
        <rFont val="標楷體"/>
        <family val="4"/>
      </rPr>
      <t>魚板</t>
    </r>
  </si>
  <si>
    <r>
      <rPr>
        <sz val="12"/>
        <color indexed="8"/>
        <rFont val="標楷體"/>
        <family val="4"/>
      </rPr>
      <t>青蔥</t>
    </r>
  </si>
  <si>
    <r>
      <rPr>
        <sz val="12"/>
        <rFont val="標楷體"/>
        <family val="4"/>
      </rPr>
      <t>洋蔥</t>
    </r>
  </si>
  <si>
    <r>
      <rPr>
        <sz val="12"/>
        <rFont val="標楷體"/>
        <family val="4"/>
      </rPr>
      <t>蘿蔔貢丸湯</t>
    </r>
  </si>
  <si>
    <r>
      <rPr>
        <sz val="12"/>
        <color indexed="8"/>
        <rFont val="標楷體"/>
        <family val="4"/>
      </rPr>
      <t>貢丸</t>
    </r>
  </si>
  <si>
    <r>
      <rPr>
        <sz val="12"/>
        <color indexed="8"/>
        <rFont val="標楷體"/>
        <family val="4"/>
      </rPr>
      <t>白蘿蔔</t>
    </r>
  </si>
  <si>
    <r>
      <rPr>
        <sz val="12"/>
        <color indexed="8"/>
        <rFont val="標楷體"/>
        <family val="4"/>
      </rPr>
      <t>芹菜珠</t>
    </r>
  </si>
  <si>
    <r>
      <rPr>
        <sz val="12"/>
        <rFont val="標楷體"/>
        <family val="4"/>
      </rPr>
      <t>紫菜豆腐蛋花湯</t>
    </r>
  </si>
  <si>
    <r>
      <rPr>
        <sz val="12"/>
        <rFont val="標楷體"/>
        <family val="4"/>
      </rPr>
      <t>板豆腐</t>
    </r>
  </si>
  <si>
    <r>
      <t>1</t>
    </r>
    <r>
      <rPr>
        <sz val="12"/>
        <rFont val="標楷體"/>
        <family val="4"/>
      </rPr>
      <t>大</t>
    </r>
    <r>
      <rPr>
        <sz val="12"/>
        <rFont val="Book Antiqua"/>
        <family val="1"/>
      </rPr>
      <t>1</t>
    </r>
    <r>
      <rPr>
        <sz val="12"/>
        <rFont val="標楷體"/>
        <family val="4"/>
      </rPr>
      <t>小</t>
    </r>
  </si>
  <si>
    <r>
      <rPr>
        <sz val="12"/>
        <rFont val="標楷體"/>
        <family val="4"/>
      </rPr>
      <t>紫菜</t>
    </r>
  </si>
  <si>
    <r>
      <t>2</t>
    </r>
    <r>
      <rPr>
        <sz val="12"/>
        <rFont val="標楷體"/>
        <family val="4"/>
      </rPr>
      <t>包</t>
    </r>
  </si>
  <si>
    <r>
      <rPr>
        <b/>
        <sz val="12"/>
        <color indexed="10"/>
        <rFont val="標楷體"/>
        <family val="4"/>
      </rPr>
      <t>老師的叮嚀</t>
    </r>
  </si>
  <si>
    <r>
      <rPr>
        <sz val="12"/>
        <color indexed="16"/>
        <rFont val="標楷體"/>
        <family val="4"/>
      </rPr>
      <t>匏瓜含有豐富的水分，熱量極低，在令人心浮氣躁與火氣上升的炎熱夏天非常適合食用，且柔軟多汁的匏瓜容易消化，也非常適合成長中的孩童食用。</t>
    </r>
  </si>
  <si>
    <r>
      <rPr>
        <sz val="12"/>
        <rFont val="標楷體"/>
        <family val="4"/>
      </rPr>
      <t>五</t>
    </r>
  </si>
  <si>
    <r>
      <rPr>
        <sz val="12"/>
        <rFont val="標楷體"/>
        <family val="4"/>
      </rPr>
      <t>白飯</t>
    </r>
  </si>
  <si>
    <r>
      <rPr>
        <sz val="12"/>
        <rFont val="標楷體"/>
        <family val="4"/>
      </rPr>
      <t>客家小炒</t>
    </r>
  </si>
  <si>
    <r>
      <rPr>
        <sz val="12"/>
        <color indexed="8"/>
        <rFont val="標楷體"/>
        <family val="4"/>
      </rPr>
      <t>豬肉絲</t>
    </r>
  </si>
  <si>
    <r>
      <rPr>
        <sz val="12"/>
        <color indexed="8"/>
        <rFont val="標楷體"/>
        <family val="4"/>
      </rPr>
      <t>蘿蔔乾</t>
    </r>
  </si>
  <si>
    <r>
      <rPr>
        <sz val="12"/>
        <color indexed="10"/>
        <rFont val="標楷體"/>
        <family val="4"/>
      </rPr>
      <t>減</t>
    </r>
    <r>
      <rPr>
        <sz val="12"/>
        <color indexed="10"/>
        <rFont val="Book Antiqua"/>
        <family val="1"/>
      </rPr>
      <t>23</t>
    </r>
    <r>
      <rPr>
        <sz val="12"/>
        <color indexed="10"/>
        <rFont val="標楷體"/>
        <family val="4"/>
      </rPr>
      <t>人</t>
    </r>
  </si>
  <si>
    <r>
      <rPr>
        <sz val="12"/>
        <rFont val="標楷體"/>
        <family val="4"/>
      </rPr>
      <t>乾魷魚絲前一天送</t>
    </r>
  </si>
  <si>
    <r>
      <rPr>
        <sz val="12"/>
        <rFont val="標楷體"/>
        <family val="4"/>
      </rPr>
      <t>乾魷魚絲</t>
    </r>
  </si>
  <si>
    <r>
      <rPr>
        <sz val="12"/>
        <color indexed="8"/>
        <rFont val="標楷體"/>
        <family val="4"/>
      </rPr>
      <t>芹菜</t>
    </r>
  </si>
  <si>
    <r>
      <rPr>
        <sz val="12"/>
        <rFont val="標楷體"/>
        <family val="4"/>
      </rPr>
      <t>豆干片</t>
    </r>
  </si>
  <si>
    <r>
      <rPr>
        <sz val="12"/>
        <rFont val="標楷體"/>
        <family val="4"/>
      </rPr>
      <t>紅絲白花椰</t>
    </r>
  </si>
  <si>
    <r>
      <rPr>
        <sz val="12"/>
        <rFont val="標楷體"/>
        <family val="4"/>
      </rPr>
      <t>白花椰菜</t>
    </r>
  </si>
  <si>
    <r>
      <rPr>
        <sz val="12"/>
        <rFont val="標楷體"/>
        <family val="4"/>
      </rPr>
      <t>冬瓜蛤蠣湯</t>
    </r>
  </si>
  <si>
    <r>
      <rPr>
        <sz val="12"/>
        <rFont val="標楷體"/>
        <family val="4"/>
      </rPr>
      <t>蛤蠣</t>
    </r>
  </si>
  <si>
    <r>
      <rPr>
        <sz val="12"/>
        <rFont val="標楷體"/>
        <family val="4"/>
      </rPr>
      <t>冬瓜</t>
    </r>
  </si>
  <si>
    <r>
      <rPr>
        <sz val="12"/>
        <rFont val="標楷體"/>
        <family val="4"/>
      </rPr>
      <t>薑絲</t>
    </r>
  </si>
  <si>
    <r>
      <rPr>
        <sz val="12"/>
        <color indexed="16"/>
        <rFont val="標楷體"/>
        <family val="4"/>
      </rPr>
      <t>紅蘿蔔有護眼、強肝、防癌、抗衰老、增強免疫力、保護呼吸道及促進兒童生長等功用。</t>
    </r>
  </si>
  <si>
    <r>
      <rPr>
        <b/>
        <sz val="12"/>
        <color indexed="10"/>
        <rFont val="標楷體"/>
        <family val="4"/>
      </rPr>
      <t>營養標準參照</t>
    </r>
  </si>
  <si>
    <r>
      <rPr>
        <b/>
        <sz val="12"/>
        <color indexed="10"/>
        <rFont val="標楷體"/>
        <family val="4"/>
      </rPr>
      <t>衛生福利部</t>
    </r>
    <r>
      <rPr>
        <b/>
        <sz val="12"/>
        <color indexed="10"/>
        <rFont val="Book Antiqua"/>
        <family val="1"/>
      </rPr>
      <t xml:space="preserve"> </t>
    </r>
    <r>
      <rPr>
        <b/>
        <sz val="12"/>
        <color indexed="10"/>
        <rFont val="標楷體"/>
        <family val="4"/>
      </rPr>
      <t>國民健康署「每日飲食指南」</t>
    </r>
  </si>
  <si>
    <r>
      <rPr>
        <b/>
        <sz val="12"/>
        <rFont val="標楷體"/>
        <family val="4"/>
      </rPr>
      <t>小朋友要多吃飯才健康喔</t>
    </r>
    <r>
      <rPr>
        <b/>
        <sz val="12"/>
        <rFont val="Book Antiqua"/>
        <family val="1"/>
      </rPr>
      <t>!</t>
    </r>
  </si>
  <si>
    <r>
      <rPr>
        <b/>
        <sz val="12"/>
        <rFont val="標楷體"/>
        <family val="4"/>
      </rPr>
      <t>菜單設計：朱惠珺營養師</t>
    </r>
  </si>
  <si>
    <r>
      <rPr>
        <b/>
        <sz val="12"/>
        <rFont val="標楷體"/>
        <family val="4"/>
      </rPr>
      <t>校</t>
    </r>
    <r>
      <rPr>
        <b/>
        <sz val="12"/>
        <rFont val="Book Antiqua"/>
        <family val="1"/>
      </rPr>
      <t xml:space="preserve">  </t>
    </r>
    <r>
      <rPr>
        <b/>
        <sz val="12"/>
        <rFont val="標楷體"/>
        <family val="4"/>
      </rPr>
      <t>長</t>
    </r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</si>
</sst>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_)"/>
    <numFmt numFmtId="177" formatCode="m&quot;月&quot;d&quot;日&quot;"/>
    <numFmt numFmtId="178" formatCode="0.0_ "/>
    <numFmt numFmtId="179" formatCode="0.00_);[Red]\(0.00\)"/>
    <numFmt numFmtId="180" formatCode="0_ "/>
    <numFmt numFmtId="181" formatCode="#,##0_ ;[Red]\-#,##0\ "/>
    <numFmt numFmtId="182" formatCode="mmm\-yyyy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67">
    <font>
      <sz val="12"/>
      <name val="新細明體"/>
      <family val="1"/>
    </font>
    <font>
      <sz val="12"/>
      <color indexed="8"/>
      <name val="新細明體"/>
      <family val="1"/>
    </font>
    <font>
      <sz val="12"/>
      <name val="細明體"/>
      <family val="3"/>
    </font>
    <font>
      <sz val="12"/>
      <name val="Times New Roman"/>
      <family val="1"/>
    </font>
    <font>
      <sz val="9"/>
      <name val="新細明體"/>
      <family val="1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sz val="12"/>
      <color indexed="12"/>
      <name val="Times New Roman"/>
      <family val="1"/>
    </font>
    <font>
      <b/>
      <sz val="12"/>
      <color indexed="39"/>
      <name val="Arial"/>
      <family val="2"/>
    </font>
    <font>
      <b/>
      <sz val="14"/>
      <color indexed="39"/>
      <name val="Times New Roman"/>
      <family val="1"/>
    </font>
    <font>
      <sz val="11"/>
      <name val="新細明體"/>
      <family val="1"/>
    </font>
    <font>
      <sz val="12"/>
      <name val="標楷體"/>
      <family val="4"/>
    </font>
    <font>
      <sz val="11"/>
      <name val="標楷體"/>
      <family val="4"/>
    </font>
    <font>
      <sz val="11"/>
      <color indexed="8"/>
      <name val="標楷體"/>
      <family val="4"/>
    </font>
    <font>
      <sz val="7"/>
      <name val="標楷體"/>
      <family val="4"/>
    </font>
    <font>
      <sz val="12"/>
      <name val="Arial"/>
      <family val="2"/>
    </font>
    <font>
      <sz val="12"/>
      <name val="Book Antiqua"/>
      <family val="1"/>
    </font>
    <font>
      <b/>
      <sz val="12"/>
      <name val="Book Antiqua"/>
      <family val="1"/>
    </font>
    <font>
      <b/>
      <sz val="12"/>
      <name val="標楷體"/>
      <family val="4"/>
    </font>
    <font>
      <sz val="12"/>
      <color indexed="16"/>
      <name val="Book Antiqua"/>
      <family val="1"/>
    </font>
    <font>
      <sz val="12"/>
      <color indexed="8"/>
      <name val="Book Antiqua"/>
      <family val="1"/>
    </font>
    <font>
      <sz val="12"/>
      <color indexed="8"/>
      <name val="標楷體"/>
      <family val="4"/>
    </font>
    <font>
      <b/>
      <sz val="12"/>
      <color indexed="10"/>
      <name val="Book Antiqua"/>
      <family val="1"/>
    </font>
    <font>
      <b/>
      <sz val="12"/>
      <color indexed="10"/>
      <name val="標楷體"/>
      <family val="4"/>
    </font>
    <font>
      <sz val="11"/>
      <name val="Book Antiqua"/>
      <family val="1"/>
    </font>
    <font>
      <sz val="7"/>
      <name val="Book Antiqua"/>
      <family val="1"/>
    </font>
    <font>
      <sz val="12"/>
      <color indexed="16"/>
      <name val="標楷體"/>
      <family val="4"/>
    </font>
    <font>
      <sz val="12"/>
      <color indexed="10"/>
      <name val="Book Antiqua"/>
      <family val="1"/>
    </font>
    <font>
      <sz val="12"/>
      <color indexed="10"/>
      <name val="標楷體"/>
      <family val="4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00"/>
      <name val="Book Antiqua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hair"/>
      <top style="thin"/>
      <bottom/>
    </border>
    <border>
      <left style="thin"/>
      <right style="thin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thin"/>
      <right style="hair"/>
      <top/>
      <bottom style="thin"/>
    </border>
    <border>
      <left style="thin"/>
      <right style="thin"/>
      <top/>
      <bottom/>
    </border>
    <border>
      <left style="hair"/>
      <right style="hair"/>
      <top/>
      <bottom style="thin"/>
    </border>
    <border>
      <left style="thin"/>
      <right style="thin"/>
      <top/>
      <bottom style="thin"/>
    </border>
    <border>
      <left style="hair"/>
      <right style="thin"/>
      <top/>
      <bottom style="thin"/>
    </border>
    <border>
      <left style="thin"/>
      <right/>
      <top style="hair"/>
      <bottom style="hair"/>
    </border>
    <border>
      <left style="hair"/>
      <right style="hair"/>
      <top style="hair"/>
      <bottom style="hair"/>
    </border>
    <border>
      <left/>
      <right style="hair"/>
      <top style="hair"/>
      <bottom style="hair"/>
    </border>
    <border>
      <left style="thin"/>
      <right style="hair"/>
      <top style="hair"/>
      <bottom style="hair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medium"/>
      <right style="medium"/>
      <top style="hair"/>
      <bottom style="medium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/>
      <right/>
      <top style="hair"/>
      <bottom style="hair"/>
    </border>
    <border>
      <left style="thin"/>
      <right style="thin"/>
      <top style="hair"/>
      <bottom style="thin"/>
    </border>
    <border>
      <left/>
      <right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/>
      <right/>
      <top style="hair"/>
      <bottom/>
    </border>
    <border>
      <left style="medium"/>
      <right style="medium"/>
      <top style="hair"/>
      <bottom/>
    </border>
    <border>
      <left style="medium"/>
      <right style="hair"/>
      <top style="hair"/>
      <bottom/>
    </border>
    <border>
      <left style="hair"/>
      <right style="medium"/>
      <top style="hair"/>
      <bottom/>
    </border>
    <border>
      <left/>
      <right style="thin"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0" borderId="0" applyNumberFormat="0" applyBorder="0" applyAlignment="0" applyProtection="0"/>
    <xf numFmtId="0" fontId="51" fillId="0" borderId="1" applyNumberFormat="0" applyFill="0" applyAlignment="0" applyProtection="0"/>
    <xf numFmtId="0" fontId="52" fillId="21" borderId="0" applyNumberFormat="0" applyBorder="0" applyAlignment="0" applyProtection="0"/>
    <xf numFmtId="9" fontId="0" fillId="0" borderId="0" applyFont="0" applyFill="0" applyBorder="0" applyAlignment="0" applyProtection="0"/>
    <xf numFmtId="0" fontId="5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0" fillId="23" borderId="4" applyNumberFormat="0" applyFon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2" applyNumberFormat="0" applyAlignment="0" applyProtection="0"/>
    <xf numFmtId="0" fontId="62" fillId="22" borderId="8" applyNumberFormat="0" applyAlignment="0" applyProtection="0"/>
    <xf numFmtId="0" fontId="63" fillId="31" borderId="9" applyNumberFormat="0" applyAlignment="0" applyProtection="0"/>
    <xf numFmtId="0" fontId="64" fillId="32" borderId="0" applyNumberFormat="0" applyBorder="0" applyAlignment="0" applyProtection="0"/>
    <xf numFmtId="0" fontId="65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horizontal="left" vertical="center"/>
      <protection hidden="1"/>
    </xf>
    <xf numFmtId="0" fontId="3" fillId="0" borderId="14" xfId="0" applyFont="1" applyBorder="1" applyAlignment="1" applyProtection="1">
      <alignment vertical="center"/>
      <protection hidden="1"/>
    </xf>
    <xf numFmtId="0" fontId="3" fillId="0" borderId="15" xfId="0" applyFont="1" applyBorder="1" applyAlignment="1" applyProtection="1">
      <alignment horizontal="center" vertical="center"/>
      <protection hidden="1"/>
    </xf>
    <xf numFmtId="0" fontId="3" fillId="0" borderId="16" xfId="0" applyFont="1" applyBorder="1" applyAlignment="1" applyProtection="1">
      <alignment horizontal="left" vertical="center"/>
      <protection hidden="1"/>
    </xf>
    <xf numFmtId="0" fontId="3" fillId="0" borderId="16" xfId="0" applyFont="1" applyBorder="1" applyAlignment="1" applyProtection="1">
      <alignment horizontal="center" vertical="center"/>
      <protection hidden="1"/>
    </xf>
    <xf numFmtId="0" fontId="3" fillId="0" borderId="17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vertical="center"/>
      <protection hidden="1"/>
    </xf>
    <xf numFmtId="0" fontId="3" fillId="0" borderId="20" xfId="0" applyFont="1" applyBorder="1" applyAlignment="1" applyProtection="1">
      <alignment vertical="center"/>
      <protection hidden="1"/>
    </xf>
    <xf numFmtId="176" fontId="3" fillId="0" borderId="21" xfId="0" applyNumberFormat="1" applyFont="1" applyBorder="1" applyAlignment="1" applyProtection="1">
      <alignment vertical="center"/>
      <protection hidden="1"/>
    </xf>
    <xf numFmtId="176" fontId="3" fillId="0" borderId="20" xfId="0" applyNumberFormat="1" applyFont="1" applyBorder="1" applyAlignment="1" applyProtection="1">
      <alignment vertical="center"/>
      <protection hidden="1"/>
    </xf>
    <xf numFmtId="0" fontId="2" fillId="0" borderId="22" xfId="0" applyFont="1" applyBorder="1" applyAlignment="1" applyProtection="1">
      <alignment horizontal="left" vertical="center"/>
      <protection hidden="1"/>
    </xf>
    <xf numFmtId="0" fontId="5" fillId="33" borderId="23" xfId="0" applyFont="1" applyFill="1" applyBorder="1" applyAlignment="1" applyProtection="1">
      <alignment horizontal="center" vertical="center"/>
      <protection locked="0"/>
    </xf>
    <xf numFmtId="0" fontId="6" fillId="33" borderId="24" xfId="0" applyFont="1" applyFill="1" applyBorder="1" applyAlignment="1" applyProtection="1">
      <alignment horizontal="center" vertical="center"/>
      <protection locked="0"/>
    </xf>
    <xf numFmtId="0" fontId="6" fillId="33" borderId="25" xfId="0" applyFont="1" applyFill="1" applyBorder="1" applyAlignment="1" applyProtection="1">
      <alignment horizontal="center" vertical="center"/>
      <protection locked="0"/>
    </xf>
    <xf numFmtId="0" fontId="6" fillId="33" borderId="26" xfId="0" applyFont="1" applyFill="1" applyBorder="1" applyAlignment="1" applyProtection="1">
      <alignment horizontal="center" vertical="center"/>
      <protection locked="0"/>
    </xf>
    <xf numFmtId="0" fontId="5" fillId="33" borderId="27" xfId="0" applyFont="1" applyFill="1" applyBorder="1" applyAlignment="1" applyProtection="1">
      <alignment horizontal="center" vertical="center"/>
      <protection locked="0"/>
    </xf>
    <xf numFmtId="0" fontId="6" fillId="33" borderId="28" xfId="0" applyFont="1" applyFill="1" applyBorder="1" applyAlignment="1" applyProtection="1">
      <alignment horizontal="center" vertical="center"/>
      <protection locked="0"/>
    </xf>
    <xf numFmtId="0" fontId="6" fillId="33" borderId="20" xfId="0" applyFont="1" applyFill="1" applyBorder="1" applyAlignment="1" applyProtection="1">
      <alignment horizontal="center" vertical="center"/>
      <protection locked="0"/>
    </xf>
    <xf numFmtId="0" fontId="6" fillId="33" borderId="29" xfId="0" applyFont="1" applyFill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vertical="center"/>
      <protection hidden="1"/>
    </xf>
    <xf numFmtId="0" fontId="2" fillId="0" borderId="30" xfId="0" applyFont="1" applyBorder="1" applyAlignment="1" applyProtection="1">
      <alignment vertical="center"/>
      <protection hidden="1"/>
    </xf>
    <xf numFmtId="0" fontId="3" fillId="0" borderId="31" xfId="0" applyFont="1" applyBorder="1" applyAlignment="1" applyProtection="1">
      <alignment vertical="center"/>
      <protection hidden="1"/>
    </xf>
    <xf numFmtId="176" fontId="3" fillId="0" borderId="31" xfId="0" applyNumberFormat="1" applyFont="1" applyBorder="1" applyAlignment="1" applyProtection="1">
      <alignment vertical="center"/>
      <protection hidden="1"/>
    </xf>
    <xf numFmtId="0" fontId="2" fillId="0" borderId="30" xfId="0" applyFont="1" applyBorder="1" applyAlignment="1" applyProtection="1">
      <alignment horizontal="left" vertical="center"/>
      <protection hidden="1"/>
    </xf>
    <xf numFmtId="0" fontId="5" fillId="33" borderId="32" xfId="0" applyFont="1" applyFill="1" applyBorder="1" applyAlignment="1" applyProtection="1">
      <alignment horizontal="center" vertical="center"/>
      <protection locked="0"/>
    </xf>
    <xf numFmtId="0" fontId="6" fillId="33" borderId="33" xfId="0" applyFont="1" applyFill="1" applyBorder="1" applyAlignment="1" applyProtection="1">
      <alignment horizontal="center" vertical="center"/>
      <protection locked="0"/>
    </xf>
    <xf numFmtId="0" fontId="6" fillId="33" borderId="34" xfId="0" applyFont="1" applyFill="1" applyBorder="1" applyAlignment="1" applyProtection="1">
      <alignment horizontal="center" vertical="center"/>
      <protection locked="0"/>
    </xf>
    <xf numFmtId="0" fontId="6" fillId="33" borderId="35" xfId="0" applyFont="1" applyFill="1" applyBorder="1" applyAlignment="1" applyProtection="1">
      <alignment horizontal="center" vertical="center"/>
      <protection locked="0"/>
    </xf>
    <xf numFmtId="0" fontId="7" fillId="0" borderId="36" xfId="0" applyFont="1" applyBorder="1" applyAlignment="1" applyProtection="1">
      <alignment vertical="center"/>
      <protection hidden="1"/>
    </xf>
    <xf numFmtId="0" fontId="3" fillId="0" borderId="37" xfId="0" applyFont="1" applyBorder="1" applyAlignment="1" applyProtection="1">
      <alignment vertical="center"/>
      <protection hidden="1"/>
    </xf>
    <xf numFmtId="0" fontId="3" fillId="0" borderId="38" xfId="0" applyFont="1" applyBorder="1" applyAlignment="1" applyProtection="1">
      <alignment vertical="center"/>
      <protection hidden="1"/>
    </xf>
    <xf numFmtId="10" fontId="3" fillId="0" borderId="31" xfId="0" applyNumberFormat="1" applyFont="1" applyBorder="1" applyAlignment="1" applyProtection="1">
      <alignment vertical="center"/>
      <protection hidden="1"/>
    </xf>
    <xf numFmtId="179" fontId="8" fillId="34" borderId="39" xfId="0" applyNumberFormat="1" applyFont="1" applyFill="1" applyBorder="1" applyAlignment="1" applyProtection="1">
      <alignment vertical="center"/>
      <protection locked="0"/>
    </xf>
    <xf numFmtId="179" fontId="9" fillId="0" borderId="40" xfId="0" applyNumberFormat="1" applyFont="1" applyBorder="1" applyAlignment="1" applyProtection="1">
      <alignment vertical="center"/>
      <protection hidden="1"/>
    </xf>
    <xf numFmtId="0" fontId="2" fillId="0" borderId="41" xfId="0" applyFont="1" applyBorder="1" applyAlignment="1" applyProtection="1">
      <alignment vertical="center"/>
      <protection hidden="1"/>
    </xf>
    <xf numFmtId="176" fontId="3" fillId="0" borderId="42" xfId="0" applyNumberFormat="1" applyFont="1" applyBorder="1" applyAlignment="1" applyProtection="1">
      <alignment vertical="center"/>
      <protection hidden="1"/>
    </xf>
    <xf numFmtId="0" fontId="3" fillId="0" borderId="43" xfId="0" applyFont="1" applyBorder="1" applyAlignment="1" applyProtection="1">
      <alignment vertical="center"/>
      <protection hidden="1"/>
    </xf>
    <xf numFmtId="0" fontId="2" fillId="0" borderId="41" xfId="0" applyFont="1" applyBorder="1" applyAlignment="1" applyProtection="1">
      <alignment horizontal="left" vertical="center"/>
      <protection hidden="1"/>
    </xf>
    <xf numFmtId="0" fontId="5" fillId="33" borderId="44" xfId="0" applyFont="1" applyFill="1" applyBorder="1" applyAlignment="1" applyProtection="1">
      <alignment horizontal="center" vertical="center"/>
      <protection locked="0"/>
    </xf>
    <xf numFmtId="0" fontId="3" fillId="0" borderId="42" xfId="0" applyFont="1" applyBorder="1" applyAlignment="1" applyProtection="1">
      <alignment vertical="center"/>
      <protection hidden="1"/>
    </xf>
    <xf numFmtId="0" fontId="6" fillId="33" borderId="45" xfId="0" applyFont="1" applyFill="1" applyBorder="1" applyAlignment="1" applyProtection="1">
      <alignment horizontal="center" vertical="center"/>
      <protection locked="0"/>
    </xf>
    <xf numFmtId="0" fontId="6" fillId="33" borderId="42" xfId="0" applyFont="1" applyFill="1" applyBorder="1" applyAlignment="1" applyProtection="1">
      <alignment horizontal="center" vertical="center"/>
      <protection locked="0"/>
    </xf>
    <xf numFmtId="0" fontId="6" fillId="33" borderId="46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center" vertical="center" wrapText="1" shrinkToFit="1"/>
    </xf>
    <xf numFmtId="181" fontId="12" fillId="0" borderId="0" xfId="0" applyNumberFormat="1" applyFont="1" applyAlignment="1">
      <alignment horizontal="center" vertical="center" shrinkToFit="1"/>
    </xf>
    <xf numFmtId="0" fontId="12" fillId="0" borderId="0" xfId="0" applyFont="1" applyAlignment="1">
      <alignment vertical="center" wrapText="1" shrinkToFit="1"/>
    </xf>
    <xf numFmtId="0" fontId="0" fillId="0" borderId="0" xfId="0" applyFont="1" applyAlignment="1">
      <alignment horizontal="center" vertical="center" shrinkToFit="1"/>
    </xf>
    <xf numFmtId="0" fontId="13" fillId="0" borderId="0" xfId="0" applyFont="1" applyBorder="1" applyAlignment="1">
      <alignment horizontal="center" vertical="center" shrinkToFit="1"/>
    </xf>
    <xf numFmtId="0" fontId="0" fillId="0" borderId="0" xfId="0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11" xfId="0" applyFont="1" applyBorder="1" applyAlignment="1">
      <alignment horizontal="center" vertical="center" shrinkToFit="1"/>
    </xf>
    <xf numFmtId="0" fontId="16" fillId="0" borderId="15" xfId="0" applyFont="1" applyBorder="1" applyAlignment="1">
      <alignment horizontal="center" vertical="center" shrinkToFit="1"/>
    </xf>
    <xf numFmtId="0" fontId="16" fillId="0" borderId="17" xfId="0" applyFont="1" applyBorder="1" applyAlignment="1">
      <alignment horizontal="center" vertical="center" shrinkToFit="1"/>
    </xf>
    <xf numFmtId="0" fontId="16" fillId="0" borderId="0" xfId="0" applyFont="1" applyAlignment="1">
      <alignment horizontal="center" vertical="center" shrinkToFit="1"/>
    </xf>
    <xf numFmtId="0" fontId="16" fillId="0" borderId="39" xfId="0" applyFont="1" applyBorder="1" applyAlignment="1">
      <alignment horizontal="center" vertical="center" shrinkToFit="1"/>
    </xf>
    <xf numFmtId="0" fontId="20" fillId="0" borderId="11" xfId="0" applyFont="1" applyBorder="1" applyAlignment="1">
      <alignment horizontal="center" vertical="center" shrinkToFit="1"/>
    </xf>
    <xf numFmtId="0" fontId="20" fillId="0" borderId="15" xfId="0" applyFont="1" applyBorder="1" applyAlignment="1">
      <alignment horizontal="center" vertical="center" shrinkToFit="1"/>
    </xf>
    <xf numFmtId="0" fontId="20" fillId="0" borderId="17" xfId="0" applyFont="1" applyBorder="1" applyAlignment="1">
      <alignment horizontal="center" vertical="center" shrinkToFit="1"/>
    </xf>
    <xf numFmtId="0" fontId="12" fillId="0" borderId="0" xfId="0" applyFont="1" applyBorder="1" applyAlignment="1">
      <alignment vertical="center" shrinkToFit="1"/>
    </xf>
    <xf numFmtId="0" fontId="16" fillId="0" borderId="0" xfId="0" applyFont="1" applyAlignment="1">
      <alignment vertical="center" shrinkToFit="1"/>
    </xf>
    <xf numFmtId="0" fontId="16" fillId="0" borderId="11" xfId="0" applyFont="1" applyBorder="1" applyAlignment="1">
      <alignment horizontal="left" vertical="center" shrinkToFit="1"/>
    </xf>
    <xf numFmtId="0" fontId="16" fillId="0" borderId="15" xfId="0" applyFont="1" applyBorder="1" applyAlignment="1">
      <alignment horizontal="left" vertical="center" shrinkToFit="1"/>
    </xf>
    <xf numFmtId="0" fontId="16" fillId="0" borderId="17" xfId="0" applyFont="1" applyBorder="1" applyAlignment="1">
      <alignment horizontal="left" vertical="center" shrinkToFit="1"/>
    </xf>
    <xf numFmtId="0" fontId="16" fillId="0" borderId="47" xfId="0" applyFont="1" applyBorder="1" applyAlignment="1">
      <alignment horizontal="left" vertical="center" shrinkToFit="1"/>
    </xf>
    <xf numFmtId="0" fontId="16" fillId="0" borderId="0" xfId="0" applyFont="1" applyBorder="1" applyAlignment="1">
      <alignment horizontal="left" vertical="center" shrinkToFit="1"/>
    </xf>
    <xf numFmtId="0" fontId="16" fillId="35" borderId="11" xfId="0" applyFont="1" applyFill="1" applyBorder="1" applyAlignment="1">
      <alignment horizontal="left" vertical="center" shrinkToFit="1"/>
    </xf>
    <xf numFmtId="0" fontId="16" fillId="0" borderId="48" xfId="0" applyFont="1" applyBorder="1" applyAlignment="1">
      <alignment horizontal="left" vertical="center" shrinkToFit="1"/>
    </xf>
    <xf numFmtId="0" fontId="20" fillId="0" borderId="15" xfId="0" applyFont="1" applyBorder="1" applyAlignment="1">
      <alignment horizontal="left" vertical="center" shrinkToFit="1"/>
    </xf>
    <xf numFmtId="0" fontId="20" fillId="0" borderId="17" xfId="0" applyFont="1" applyBorder="1" applyAlignment="1">
      <alignment horizontal="left" vertical="center" shrinkToFit="1"/>
    </xf>
    <xf numFmtId="0" fontId="20" fillId="0" borderId="11" xfId="0" applyFont="1" applyBorder="1" applyAlignment="1">
      <alignment horizontal="left" vertical="center" shrinkToFit="1"/>
    </xf>
    <xf numFmtId="0" fontId="24" fillId="0" borderId="0" xfId="0" applyFont="1" applyAlignment="1">
      <alignment horizontal="center" vertical="center" shrinkToFit="1"/>
    </xf>
    <xf numFmtId="0" fontId="24" fillId="0" borderId="47" xfId="0" applyFont="1" applyBorder="1" applyAlignment="1">
      <alignment vertical="center" wrapText="1" shrinkToFit="1"/>
    </xf>
    <xf numFmtId="0" fontId="24" fillId="0" borderId="47" xfId="0" applyFont="1" applyBorder="1" applyAlignment="1">
      <alignment vertical="center" shrinkToFit="1"/>
    </xf>
    <xf numFmtId="0" fontId="16" fillId="0" borderId="49" xfId="0" applyFont="1" applyBorder="1" applyAlignment="1">
      <alignment horizontal="left" vertical="center" shrinkToFit="1"/>
    </xf>
    <xf numFmtId="0" fontId="20" fillId="35" borderId="11" xfId="0" applyFont="1" applyFill="1" applyBorder="1" applyAlignment="1">
      <alignment horizontal="left" vertical="center" shrinkToFit="1"/>
    </xf>
    <xf numFmtId="0" fontId="66" fillId="0" borderId="11" xfId="0" applyFont="1" applyBorder="1" applyAlignment="1">
      <alignment horizontal="center" vertical="center" shrinkToFit="1"/>
    </xf>
    <xf numFmtId="0" fontId="66" fillId="0" borderId="15" xfId="0" applyFont="1" applyBorder="1" applyAlignment="1">
      <alignment horizontal="center" vertical="center" shrinkToFit="1"/>
    </xf>
    <xf numFmtId="0" fontId="66" fillId="0" borderId="17" xfId="0" applyFont="1" applyBorder="1" applyAlignment="1">
      <alignment horizontal="center" vertical="center" shrinkToFit="1"/>
    </xf>
    <xf numFmtId="0" fontId="16" fillId="0" borderId="11" xfId="0" applyFont="1" applyBorder="1" applyAlignment="1">
      <alignment horizontal="center" vertical="center" textRotation="255"/>
    </xf>
    <xf numFmtId="0" fontId="16" fillId="0" borderId="15" xfId="0" applyFont="1" applyBorder="1" applyAlignment="1">
      <alignment horizontal="center" vertical="center" textRotation="255"/>
    </xf>
    <xf numFmtId="0" fontId="16" fillId="0" borderId="17" xfId="0" applyFont="1" applyBorder="1" applyAlignment="1">
      <alignment horizontal="center" vertical="center" textRotation="255"/>
    </xf>
    <xf numFmtId="0" fontId="16" fillId="0" borderId="39" xfId="0" applyFont="1" applyBorder="1" applyAlignment="1">
      <alignment horizontal="center" vertical="center" textRotation="255" shrinkToFit="1"/>
    </xf>
    <xf numFmtId="0" fontId="25" fillId="0" borderId="39" xfId="0" applyFont="1" applyBorder="1" applyAlignment="1">
      <alignment horizontal="center" vertical="center" textRotation="255" wrapText="1" shrinkToFit="1"/>
    </xf>
    <xf numFmtId="178" fontId="16" fillId="0" borderId="11" xfId="0" applyNumberFormat="1" applyFont="1" applyBorder="1" applyAlignment="1">
      <alignment horizontal="center" vertical="center" shrinkToFit="1"/>
    </xf>
    <xf numFmtId="178" fontId="16" fillId="0" borderId="15" xfId="0" applyNumberFormat="1" applyFont="1" applyBorder="1" applyAlignment="1">
      <alignment horizontal="center" vertical="center" shrinkToFit="1"/>
    </xf>
    <xf numFmtId="178" fontId="16" fillId="0" borderId="17" xfId="0" applyNumberFormat="1" applyFont="1" applyBorder="1" applyAlignment="1">
      <alignment horizontal="center" vertical="center" shrinkToFit="1"/>
    </xf>
    <xf numFmtId="0" fontId="16" fillId="0" borderId="11" xfId="0" applyFont="1" applyBorder="1" applyAlignment="1">
      <alignment horizontal="center" vertical="center" textRotation="255" shrinkToFit="1"/>
    </xf>
    <xf numFmtId="0" fontId="16" fillId="0" borderId="15" xfId="0" applyFont="1" applyBorder="1" applyAlignment="1">
      <alignment horizontal="center" vertical="center" textRotation="255" shrinkToFit="1"/>
    </xf>
    <xf numFmtId="0" fontId="16" fillId="0" borderId="17" xfId="0" applyFont="1" applyBorder="1" applyAlignment="1">
      <alignment horizontal="center" vertical="center" textRotation="255" shrinkToFit="1"/>
    </xf>
    <xf numFmtId="0" fontId="16" fillId="0" borderId="48" xfId="0" applyFont="1" applyBorder="1" applyAlignment="1">
      <alignment horizontal="center" vertical="center" shrinkToFit="1"/>
    </xf>
    <xf numFmtId="0" fontId="16" fillId="0" borderId="50" xfId="0" applyFont="1" applyBorder="1" applyAlignment="1">
      <alignment horizontal="center" vertical="center" shrinkToFit="1"/>
    </xf>
    <xf numFmtId="0" fontId="16" fillId="0" borderId="51" xfId="0" applyFont="1" applyBorder="1" applyAlignment="1">
      <alignment horizontal="center" vertical="center" shrinkToFit="1"/>
    </xf>
    <xf numFmtId="0" fontId="16" fillId="0" borderId="52" xfId="0" applyFont="1" applyBorder="1" applyAlignment="1">
      <alignment horizontal="center" vertical="center" shrinkToFit="1"/>
    </xf>
    <xf numFmtId="0" fontId="16" fillId="0" borderId="11" xfId="0" applyFont="1" applyBorder="1" applyAlignment="1">
      <alignment horizontal="center" vertical="center" shrinkToFit="1"/>
    </xf>
    <xf numFmtId="0" fontId="16" fillId="0" borderId="15" xfId="0" applyFont="1" applyBorder="1" applyAlignment="1">
      <alignment horizontal="center" vertical="center" shrinkToFit="1"/>
    </xf>
    <xf numFmtId="0" fontId="16" fillId="0" borderId="17" xfId="0" applyFont="1" applyBorder="1" applyAlignment="1">
      <alignment horizontal="center" vertical="center" shrinkToFit="1"/>
    </xf>
    <xf numFmtId="0" fontId="16" fillId="0" borderId="39" xfId="0" applyFont="1" applyBorder="1" applyAlignment="1">
      <alignment horizontal="center" vertical="center" shrinkToFit="1"/>
    </xf>
    <xf numFmtId="178" fontId="16" fillId="35" borderId="11" xfId="0" applyNumberFormat="1" applyFont="1" applyFill="1" applyBorder="1" applyAlignment="1">
      <alignment horizontal="center" vertical="center" shrinkToFit="1"/>
    </xf>
    <xf numFmtId="178" fontId="16" fillId="35" borderId="15" xfId="0" applyNumberFormat="1" applyFont="1" applyFill="1" applyBorder="1" applyAlignment="1">
      <alignment horizontal="center" vertical="center" shrinkToFit="1"/>
    </xf>
    <xf numFmtId="178" fontId="16" fillId="35" borderId="17" xfId="0" applyNumberFormat="1" applyFont="1" applyFill="1" applyBorder="1" applyAlignment="1">
      <alignment horizontal="center" vertical="center" shrinkToFit="1"/>
    </xf>
    <xf numFmtId="0" fontId="19" fillId="35" borderId="50" xfId="0" applyFont="1" applyFill="1" applyBorder="1" applyAlignment="1">
      <alignment horizontal="left" vertical="center" shrinkToFit="1"/>
    </xf>
    <xf numFmtId="0" fontId="19" fillId="35" borderId="51" xfId="0" applyFont="1" applyFill="1" applyBorder="1" applyAlignment="1">
      <alignment horizontal="left" vertical="center" shrinkToFit="1"/>
    </xf>
    <xf numFmtId="0" fontId="19" fillId="35" borderId="52" xfId="0" applyFont="1" applyFill="1" applyBorder="1" applyAlignment="1">
      <alignment horizontal="left" vertical="center" shrinkToFit="1"/>
    </xf>
    <xf numFmtId="0" fontId="22" fillId="0" borderId="53" xfId="0" applyFont="1" applyBorder="1" applyAlignment="1">
      <alignment horizontal="center" vertical="center" shrinkToFit="1"/>
    </xf>
    <xf numFmtId="0" fontId="22" fillId="0" borderId="49" xfId="0" applyFont="1" applyBorder="1" applyAlignment="1">
      <alignment horizontal="center" vertical="center" shrinkToFit="1"/>
    </xf>
    <xf numFmtId="0" fontId="22" fillId="0" borderId="54" xfId="0" applyFont="1" applyBorder="1" applyAlignment="1">
      <alignment horizontal="center" vertical="center" shrinkToFit="1"/>
    </xf>
    <xf numFmtId="0" fontId="22" fillId="0" borderId="55" xfId="0" applyFont="1" applyBorder="1" applyAlignment="1">
      <alignment horizontal="center" vertical="center" shrinkToFit="1"/>
    </xf>
    <xf numFmtId="0" fontId="22" fillId="0" borderId="0" xfId="0" applyFont="1" applyBorder="1" applyAlignment="1">
      <alignment horizontal="center" vertical="center" shrinkToFit="1"/>
    </xf>
    <xf numFmtId="0" fontId="22" fillId="0" borderId="47" xfId="0" applyFont="1" applyBorder="1" applyAlignment="1">
      <alignment horizontal="center" vertical="center" shrinkToFit="1"/>
    </xf>
    <xf numFmtId="0" fontId="22" fillId="0" borderId="56" xfId="0" applyFont="1" applyBorder="1" applyAlignment="1">
      <alignment horizontal="center" vertical="center" shrinkToFit="1"/>
    </xf>
    <xf numFmtId="0" fontId="22" fillId="0" borderId="48" xfId="0" applyFont="1" applyBorder="1" applyAlignment="1">
      <alignment horizontal="center" vertical="center" shrinkToFit="1"/>
    </xf>
    <xf numFmtId="0" fontId="22" fillId="0" borderId="57" xfId="0" applyFont="1" applyBorder="1" applyAlignment="1">
      <alignment horizontal="center" vertical="center" shrinkToFit="1"/>
    </xf>
    <xf numFmtId="0" fontId="66" fillId="0" borderId="11" xfId="0" applyFont="1" applyBorder="1" applyAlignment="1">
      <alignment horizontal="center" vertical="center" textRotation="255"/>
    </xf>
    <xf numFmtId="0" fontId="66" fillId="0" borderId="15" xfId="0" applyFont="1" applyBorder="1" applyAlignment="1">
      <alignment horizontal="center" vertical="center" textRotation="255"/>
    </xf>
    <xf numFmtId="0" fontId="66" fillId="0" borderId="17" xfId="0" applyFont="1" applyBorder="1" applyAlignment="1">
      <alignment horizontal="center" vertical="center" textRotation="255"/>
    </xf>
    <xf numFmtId="177" fontId="16" fillId="0" borderId="11" xfId="0" applyNumberFormat="1" applyFont="1" applyBorder="1" applyAlignment="1">
      <alignment horizontal="center" vertical="center" textRotation="255"/>
    </xf>
    <xf numFmtId="177" fontId="16" fillId="0" borderId="15" xfId="0" applyNumberFormat="1" applyFont="1" applyBorder="1" applyAlignment="1">
      <alignment horizontal="center" vertical="center" textRotation="255"/>
    </xf>
    <xf numFmtId="177" fontId="16" fillId="0" borderId="17" xfId="0" applyNumberFormat="1" applyFont="1" applyBorder="1" applyAlignment="1">
      <alignment horizontal="center" vertical="center" textRotation="255"/>
    </xf>
    <xf numFmtId="0" fontId="19" fillId="0" borderId="50" xfId="0" applyFont="1" applyBorder="1" applyAlignment="1">
      <alignment horizontal="left" vertical="center" shrinkToFit="1"/>
    </xf>
    <xf numFmtId="0" fontId="19" fillId="0" borderId="51" xfId="0" applyFont="1" applyBorder="1" applyAlignment="1">
      <alignment horizontal="left" vertical="center" shrinkToFit="1"/>
    </xf>
    <xf numFmtId="0" fontId="19" fillId="0" borderId="52" xfId="0" applyFont="1" applyBorder="1" applyAlignment="1">
      <alignment horizontal="left" vertical="center" shrinkToFit="1"/>
    </xf>
    <xf numFmtId="0" fontId="16" fillId="35" borderId="11" xfId="0" applyFont="1" applyFill="1" applyBorder="1" applyAlignment="1">
      <alignment horizontal="center" vertical="center" shrinkToFit="1"/>
    </xf>
    <xf numFmtId="0" fontId="16" fillId="35" borderId="15" xfId="0" applyFont="1" applyFill="1" applyBorder="1" applyAlignment="1">
      <alignment horizontal="center" vertical="center" shrinkToFit="1"/>
    </xf>
    <xf numFmtId="0" fontId="16" fillId="35" borderId="17" xfId="0" applyFont="1" applyFill="1" applyBorder="1" applyAlignment="1">
      <alignment horizontal="center" vertical="center" shrinkToFit="1"/>
    </xf>
    <xf numFmtId="0" fontId="22" fillId="0" borderId="50" xfId="0" applyFont="1" applyBorder="1" applyAlignment="1">
      <alignment horizontal="center" vertical="center"/>
    </xf>
    <xf numFmtId="0" fontId="22" fillId="0" borderId="51" xfId="0" applyFont="1" applyBorder="1" applyAlignment="1">
      <alignment horizontal="center" vertical="center"/>
    </xf>
    <xf numFmtId="0" fontId="22" fillId="0" borderId="52" xfId="0" applyFont="1" applyBorder="1" applyAlignment="1">
      <alignment horizontal="center" vertical="center"/>
    </xf>
    <xf numFmtId="0" fontId="17" fillId="0" borderId="0" xfId="0" applyFont="1" applyAlignment="1">
      <alignment horizontal="left" vertical="center" shrinkToFit="1"/>
    </xf>
    <xf numFmtId="0" fontId="17" fillId="0" borderId="49" xfId="0" applyFont="1" applyBorder="1" applyAlignment="1">
      <alignment horizontal="center" vertical="center" shrinkToFit="1"/>
    </xf>
    <xf numFmtId="0" fontId="16" fillId="0" borderId="0" xfId="0" applyFont="1" applyAlignment="1">
      <alignment horizontal="center" vertical="center" shrinkToFit="1"/>
    </xf>
    <xf numFmtId="0" fontId="17" fillId="0" borderId="48" xfId="0" applyFont="1" applyBorder="1" applyAlignment="1">
      <alignment horizontal="center" vertical="center" shrinkToFi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80"/>
  <sheetViews>
    <sheetView tabSelected="1" zoomScalePageLayoutView="0" workbookViewId="0" topLeftCell="A55">
      <selection activeCell="F68" sqref="F68"/>
    </sheetView>
  </sheetViews>
  <sheetFormatPr defaultColWidth="9.00390625" defaultRowHeight="16.5"/>
  <cols>
    <col min="1" max="1" width="14.875" style="48" customWidth="1"/>
    <col min="2" max="4" width="3.625" style="48" customWidth="1"/>
    <col min="5" max="5" width="12.625" style="48" customWidth="1"/>
    <col min="6" max="6" width="9.75390625" style="48" customWidth="1"/>
    <col min="7" max="7" width="4.375" style="48" customWidth="1"/>
    <col min="8" max="8" width="9.75390625" style="48" customWidth="1"/>
    <col min="9" max="16" width="4.375" style="48" customWidth="1"/>
    <col min="17" max="25" width="3.875" style="48" customWidth="1"/>
    <col min="26" max="26" width="2.50390625" style="48" customWidth="1"/>
    <col min="27" max="27" width="12.375" style="48" customWidth="1"/>
    <col min="28" max="28" width="9.125" style="48" bestFit="1" customWidth="1"/>
    <col min="29" max="30" width="9.00390625" style="48" customWidth="1"/>
    <col min="31" max="31" width="4.50390625" style="48" bestFit="1" customWidth="1"/>
    <col min="32" max="32" width="9.00390625" style="48" customWidth="1"/>
    <col min="33" max="33" width="4.50390625" style="48" bestFit="1" customWidth="1"/>
    <col min="34" max="35" width="5.625" style="48" customWidth="1"/>
    <col min="36" max="36" width="9.00390625" style="48" customWidth="1"/>
    <col min="37" max="37" width="5.625" style="48" customWidth="1"/>
    <col min="38" max="38" width="9.00390625" style="48" customWidth="1"/>
    <col min="39" max="40" width="5.625" style="48" customWidth="1"/>
    <col min="41" max="41" width="9.00390625" style="48" customWidth="1"/>
    <col min="42" max="42" width="5.625" style="48" customWidth="1"/>
    <col min="43" max="43" width="9.00390625" style="48" customWidth="1"/>
    <col min="44" max="44" width="11.625" style="48" bestFit="1" customWidth="1"/>
    <col min="45" max="16384" width="9.00390625" style="48" customWidth="1"/>
  </cols>
  <sheetData>
    <row r="1" spans="1:25" ht="15.75" customHeight="1">
      <c r="A1" s="77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77"/>
      <c r="Q1" s="66"/>
      <c r="R1" s="66"/>
      <c r="S1" s="66"/>
      <c r="T1" s="66"/>
      <c r="U1" s="66"/>
      <c r="V1" s="136" t="s">
        <v>86</v>
      </c>
      <c r="W1" s="136"/>
      <c r="X1" s="136"/>
      <c r="Y1" s="60">
        <v>22</v>
      </c>
    </row>
    <row r="2" spans="1:27" ht="15.75" customHeight="1">
      <c r="A2" s="77"/>
      <c r="B2" s="137" t="s">
        <v>87</v>
      </c>
      <c r="C2" s="137"/>
      <c r="D2" s="137"/>
      <c r="E2" s="137"/>
      <c r="F2" s="137" t="s">
        <v>88</v>
      </c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96" t="s">
        <v>89</v>
      </c>
      <c r="W2" s="96"/>
      <c r="X2" s="96"/>
      <c r="Y2" s="60">
        <v>5</v>
      </c>
      <c r="Z2" s="52"/>
      <c r="AA2" s="50"/>
    </row>
    <row r="3" spans="1:27" ht="14.25" customHeight="1">
      <c r="A3" s="60">
        <v>645</v>
      </c>
      <c r="B3" s="93" t="s">
        <v>90</v>
      </c>
      <c r="C3" s="93" t="s">
        <v>91</v>
      </c>
      <c r="D3" s="93" t="s">
        <v>92</v>
      </c>
      <c r="E3" s="97" t="s">
        <v>93</v>
      </c>
      <c r="F3" s="98"/>
      <c r="G3" s="98"/>
      <c r="H3" s="98"/>
      <c r="I3" s="98"/>
      <c r="J3" s="98"/>
      <c r="K3" s="98"/>
      <c r="L3" s="98"/>
      <c r="M3" s="98"/>
      <c r="N3" s="98"/>
      <c r="O3" s="98"/>
      <c r="P3" s="99"/>
      <c r="Q3" s="97" t="s">
        <v>94</v>
      </c>
      <c r="R3" s="98"/>
      <c r="S3" s="99"/>
      <c r="T3" s="97" t="s">
        <v>95</v>
      </c>
      <c r="U3" s="98"/>
      <c r="V3" s="98"/>
      <c r="W3" s="98"/>
      <c r="X3" s="99"/>
      <c r="Y3" s="93" t="s">
        <v>96</v>
      </c>
      <c r="Z3" s="52"/>
      <c r="AA3" s="50"/>
    </row>
    <row r="4" spans="1:27" ht="14.25" customHeight="1">
      <c r="A4" s="77"/>
      <c r="B4" s="94"/>
      <c r="C4" s="94"/>
      <c r="D4" s="94"/>
      <c r="E4" s="101" t="s">
        <v>97</v>
      </c>
      <c r="F4" s="103" t="s">
        <v>42</v>
      </c>
      <c r="G4" s="93" t="s">
        <v>43</v>
      </c>
      <c r="H4" s="103" t="s">
        <v>42</v>
      </c>
      <c r="I4" s="93" t="s">
        <v>43</v>
      </c>
      <c r="J4" s="97" t="s">
        <v>44</v>
      </c>
      <c r="K4" s="98"/>
      <c r="L4" s="98"/>
      <c r="M4" s="98"/>
      <c r="N4" s="98"/>
      <c r="O4" s="98"/>
      <c r="P4" s="99"/>
      <c r="Q4" s="93" t="s">
        <v>45</v>
      </c>
      <c r="R4" s="93" t="s">
        <v>46</v>
      </c>
      <c r="S4" s="93" t="s">
        <v>47</v>
      </c>
      <c r="T4" s="93" t="s">
        <v>48</v>
      </c>
      <c r="U4" s="93" t="s">
        <v>49</v>
      </c>
      <c r="V4" s="93" t="s">
        <v>50</v>
      </c>
      <c r="W4" s="93" t="s">
        <v>51</v>
      </c>
      <c r="X4" s="93" t="s">
        <v>52</v>
      </c>
      <c r="Y4" s="94"/>
      <c r="Z4" s="52"/>
      <c r="AA4" s="50"/>
    </row>
    <row r="5" spans="1:27" ht="14.25" customHeight="1">
      <c r="A5" s="77"/>
      <c r="B5" s="94"/>
      <c r="C5" s="94"/>
      <c r="D5" s="94"/>
      <c r="E5" s="101"/>
      <c r="F5" s="103"/>
      <c r="G5" s="94"/>
      <c r="H5" s="103"/>
      <c r="I5" s="94"/>
      <c r="J5" s="88" t="s">
        <v>53</v>
      </c>
      <c r="K5" s="88" t="s">
        <v>54</v>
      </c>
      <c r="L5" s="88" t="s">
        <v>55</v>
      </c>
      <c r="M5" s="88" t="s">
        <v>56</v>
      </c>
      <c r="N5" s="88" t="s">
        <v>57</v>
      </c>
      <c r="O5" s="89" t="s">
        <v>63</v>
      </c>
      <c r="P5" s="88" t="s">
        <v>58</v>
      </c>
      <c r="Q5" s="94"/>
      <c r="R5" s="94"/>
      <c r="S5" s="94"/>
      <c r="T5" s="94"/>
      <c r="U5" s="94"/>
      <c r="V5" s="94"/>
      <c r="W5" s="94"/>
      <c r="X5" s="94"/>
      <c r="Y5" s="94"/>
      <c r="Z5" s="52"/>
      <c r="AA5" s="50"/>
    </row>
    <row r="6" spans="1:27" ht="14.25" customHeight="1">
      <c r="A6" s="77"/>
      <c r="B6" s="94"/>
      <c r="C6" s="94"/>
      <c r="D6" s="94"/>
      <c r="E6" s="101"/>
      <c r="F6" s="103"/>
      <c r="G6" s="94"/>
      <c r="H6" s="103"/>
      <c r="I6" s="94"/>
      <c r="J6" s="88"/>
      <c r="K6" s="88"/>
      <c r="L6" s="88"/>
      <c r="M6" s="88"/>
      <c r="N6" s="88"/>
      <c r="O6" s="89"/>
      <c r="P6" s="88"/>
      <c r="Q6" s="94"/>
      <c r="R6" s="94"/>
      <c r="S6" s="94"/>
      <c r="T6" s="95"/>
      <c r="U6" s="95"/>
      <c r="V6" s="95"/>
      <c r="W6" s="95"/>
      <c r="X6" s="95"/>
      <c r="Y6" s="94"/>
      <c r="Z6" s="52"/>
      <c r="AA6" s="50"/>
    </row>
    <row r="7" spans="1:27" ht="14.25" customHeight="1">
      <c r="A7" s="77"/>
      <c r="B7" s="95"/>
      <c r="C7" s="95"/>
      <c r="D7" s="95"/>
      <c r="E7" s="102"/>
      <c r="F7" s="100"/>
      <c r="G7" s="95"/>
      <c r="H7" s="103"/>
      <c r="I7" s="95"/>
      <c r="J7" s="88"/>
      <c r="K7" s="88"/>
      <c r="L7" s="88"/>
      <c r="M7" s="88"/>
      <c r="N7" s="88"/>
      <c r="O7" s="89"/>
      <c r="P7" s="88"/>
      <c r="Q7" s="95"/>
      <c r="R7" s="95"/>
      <c r="S7" s="95"/>
      <c r="T7" s="61">
        <v>5</v>
      </c>
      <c r="U7" s="61">
        <v>4</v>
      </c>
      <c r="V7" s="61">
        <v>3</v>
      </c>
      <c r="W7" s="61">
        <v>2</v>
      </c>
      <c r="X7" s="61">
        <v>1</v>
      </c>
      <c r="Y7" s="95"/>
      <c r="Z7" s="52"/>
      <c r="AA7" s="50"/>
    </row>
    <row r="8" spans="1:27" ht="14.25" customHeight="1">
      <c r="A8" s="77"/>
      <c r="B8" s="122">
        <v>42499</v>
      </c>
      <c r="C8" s="85" t="s">
        <v>38</v>
      </c>
      <c r="D8" s="85"/>
      <c r="E8" s="100"/>
      <c r="F8" s="67"/>
      <c r="G8" s="57"/>
      <c r="H8" s="80"/>
      <c r="I8" s="57"/>
      <c r="J8" s="90"/>
      <c r="K8" s="90"/>
      <c r="L8" s="90"/>
      <c r="M8" s="104"/>
      <c r="N8" s="90"/>
      <c r="O8" s="90"/>
      <c r="P8" s="104">
        <f>SUM(J8*70+K8*75+L8*120+M8*25+N8*60+O8*45)</f>
        <v>0</v>
      </c>
      <c r="Q8" s="93"/>
      <c r="R8" s="85"/>
      <c r="S8" s="85"/>
      <c r="T8" s="85"/>
      <c r="U8" s="85"/>
      <c r="V8" s="85"/>
      <c r="W8" s="85"/>
      <c r="X8" s="85"/>
      <c r="Y8" s="85" t="s">
        <v>99</v>
      </c>
      <c r="Z8" s="52"/>
      <c r="AA8" s="50"/>
    </row>
    <row r="9" spans="1:27" ht="14.25" customHeight="1">
      <c r="A9" s="77"/>
      <c r="B9" s="123"/>
      <c r="C9" s="86"/>
      <c r="D9" s="86"/>
      <c r="E9" s="101"/>
      <c r="F9" s="68"/>
      <c r="G9" s="58"/>
      <c r="H9" s="71"/>
      <c r="I9" s="58"/>
      <c r="J9" s="91"/>
      <c r="K9" s="91"/>
      <c r="L9" s="91"/>
      <c r="M9" s="105"/>
      <c r="N9" s="91"/>
      <c r="O9" s="91"/>
      <c r="P9" s="105"/>
      <c r="Q9" s="94"/>
      <c r="R9" s="86"/>
      <c r="S9" s="86"/>
      <c r="T9" s="86"/>
      <c r="U9" s="86"/>
      <c r="V9" s="86"/>
      <c r="W9" s="86"/>
      <c r="X9" s="86"/>
      <c r="Y9" s="86"/>
      <c r="Z9" s="52"/>
      <c r="AA9" s="50"/>
    </row>
    <row r="10" spans="1:27" ht="14.25" customHeight="1">
      <c r="A10" s="77"/>
      <c r="B10" s="123"/>
      <c r="C10" s="86"/>
      <c r="D10" s="86"/>
      <c r="E10" s="102"/>
      <c r="F10" s="69"/>
      <c r="G10" s="59"/>
      <c r="H10" s="73"/>
      <c r="I10" s="59"/>
      <c r="J10" s="91"/>
      <c r="K10" s="91"/>
      <c r="L10" s="91"/>
      <c r="M10" s="105"/>
      <c r="N10" s="91"/>
      <c r="O10" s="91"/>
      <c r="P10" s="105"/>
      <c r="Q10" s="95"/>
      <c r="R10" s="87"/>
      <c r="S10" s="87"/>
      <c r="T10" s="87"/>
      <c r="U10" s="87"/>
      <c r="V10" s="87"/>
      <c r="W10" s="87"/>
      <c r="X10" s="87"/>
      <c r="Y10" s="86"/>
      <c r="Z10" s="52"/>
      <c r="AA10" s="50"/>
    </row>
    <row r="11" spans="1:27" ht="14.25" customHeight="1">
      <c r="A11" s="77"/>
      <c r="B11" s="123"/>
      <c r="C11" s="86"/>
      <c r="D11" s="86"/>
      <c r="E11" s="100"/>
      <c r="F11" s="70"/>
      <c r="G11" s="57"/>
      <c r="H11" s="68"/>
      <c r="I11" s="58"/>
      <c r="J11" s="91"/>
      <c r="K11" s="91"/>
      <c r="L11" s="91"/>
      <c r="M11" s="105"/>
      <c r="N11" s="91"/>
      <c r="O11" s="91"/>
      <c r="P11" s="105"/>
      <c r="Q11" s="85"/>
      <c r="R11" s="85"/>
      <c r="S11" s="85"/>
      <c r="T11" s="85"/>
      <c r="U11" s="85"/>
      <c r="V11" s="85"/>
      <c r="W11" s="85"/>
      <c r="X11" s="85"/>
      <c r="Y11" s="86"/>
      <c r="AA11" s="49"/>
    </row>
    <row r="12" spans="1:27" ht="14.25" customHeight="1">
      <c r="A12" s="77"/>
      <c r="B12" s="123"/>
      <c r="C12" s="86"/>
      <c r="D12" s="86"/>
      <c r="E12" s="101"/>
      <c r="F12" s="68"/>
      <c r="G12" s="58"/>
      <c r="H12" s="70"/>
      <c r="I12" s="58"/>
      <c r="J12" s="91"/>
      <c r="K12" s="91"/>
      <c r="L12" s="91"/>
      <c r="M12" s="105"/>
      <c r="N12" s="91"/>
      <c r="O12" s="91"/>
      <c r="P12" s="105"/>
      <c r="Q12" s="86"/>
      <c r="R12" s="86"/>
      <c r="S12" s="86"/>
      <c r="T12" s="86"/>
      <c r="U12" s="86"/>
      <c r="V12" s="86"/>
      <c r="W12" s="86"/>
      <c r="X12" s="86"/>
      <c r="Y12" s="86"/>
      <c r="Z12" s="49"/>
      <c r="AA12" s="49"/>
    </row>
    <row r="13" spans="1:27" ht="14.25" customHeight="1">
      <c r="A13" s="77"/>
      <c r="B13" s="123"/>
      <c r="C13" s="86"/>
      <c r="D13" s="86"/>
      <c r="E13" s="102"/>
      <c r="F13" s="71"/>
      <c r="G13" s="58"/>
      <c r="H13" s="71"/>
      <c r="I13" s="59"/>
      <c r="J13" s="91"/>
      <c r="K13" s="91"/>
      <c r="L13" s="91"/>
      <c r="M13" s="105"/>
      <c r="N13" s="91"/>
      <c r="O13" s="91"/>
      <c r="P13" s="105"/>
      <c r="Q13" s="87"/>
      <c r="R13" s="87"/>
      <c r="S13" s="87"/>
      <c r="T13" s="87"/>
      <c r="U13" s="87"/>
      <c r="V13" s="87"/>
      <c r="W13" s="87"/>
      <c r="X13" s="87"/>
      <c r="Y13" s="86"/>
      <c r="Z13" s="49"/>
      <c r="AA13" s="49"/>
    </row>
    <row r="14" spans="1:27" ht="14.25" customHeight="1">
      <c r="A14" s="77"/>
      <c r="B14" s="123"/>
      <c r="C14" s="86"/>
      <c r="D14" s="86"/>
      <c r="E14" s="100"/>
      <c r="F14" s="72"/>
      <c r="G14" s="57"/>
      <c r="H14" s="67"/>
      <c r="I14" s="58"/>
      <c r="J14" s="91"/>
      <c r="K14" s="91"/>
      <c r="L14" s="91"/>
      <c r="M14" s="105"/>
      <c r="N14" s="91"/>
      <c r="O14" s="91"/>
      <c r="P14" s="105"/>
      <c r="Q14" s="85"/>
      <c r="R14" s="85"/>
      <c r="S14" s="85"/>
      <c r="T14" s="85"/>
      <c r="U14" s="85"/>
      <c r="V14" s="85"/>
      <c r="W14" s="85"/>
      <c r="X14" s="85"/>
      <c r="Y14" s="86"/>
      <c r="Z14" s="49"/>
      <c r="AA14" s="49"/>
    </row>
    <row r="15" spans="1:27" ht="14.25" customHeight="1">
      <c r="A15" s="77"/>
      <c r="B15" s="123"/>
      <c r="C15" s="86"/>
      <c r="D15" s="86"/>
      <c r="E15" s="101"/>
      <c r="F15" s="68"/>
      <c r="G15" s="58"/>
      <c r="H15" s="68"/>
      <c r="I15" s="58"/>
      <c r="J15" s="91"/>
      <c r="K15" s="91"/>
      <c r="L15" s="91"/>
      <c r="M15" s="105"/>
      <c r="N15" s="91"/>
      <c r="O15" s="91"/>
      <c r="P15" s="105"/>
      <c r="Q15" s="86"/>
      <c r="R15" s="86"/>
      <c r="S15" s="86"/>
      <c r="T15" s="86"/>
      <c r="U15" s="86"/>
      <c r="V15" s="86"/>
      <c r="W15" s="86"/>
      <c r="X15" s="86"/>
      <c r="Y15" s="86"/>
      <c r="Z15" s="49"/>
      <c r="AA15" s="49"/>
    </row>
    <row r="16" spans="1:30" ht="14.25" customHeight="1">
      <c r="A16" s="77"/>
      <c r="B16" s="123"/>
      <c r="C16" s="86"/>
      <c r="D16" s="86"/>
      <c r="E16" s="102"/>
      <c r="F16" s="69"/>
      <c r="G16" s="59"/>
      <c r="H16" s="69"/>
      <c r="I16" s="59"/>
      <c r="J16" s="91"/>
      <c r="K16" s="91"/>
      <c r="L16" s="91"/>
      <c r="M16" s="105"/>
      <c r="N16" s="91"/>
      <c r="O16" s="91"/>
      <c r="P16" s="105"/>
      <c r="Q16" s="87"/>
      <c r="R16" s="87"/>
      <c r="S16" s="87"/>
      <c r="T16" s="87"/>
      <c r="U16" s="87"/>
      <c r="V16" s="87"/>
      <c r="W16" s="87"/>
      <c r="X16" s="87"/>
      <c r="Y16" s="86"/>
      <c r="Z16" s="49"/>
      <c r="AA16" s="49"/>
      <c r="AB16" s="65"/>
      <c r="AC16" s="54"/>
      <c r="AD16" s="54"/>
    </row>
    <row r="17" spans="1:30" ht="14.25" customHeight="1">
      <c r="A17" s="77"/>
      <c r="B17" s="123"/>
      <c r="C17" s="86"/>
      <c r="D17" s="86"/>
      <c r="E17" s="128"/>
      <c r="F17" s="67"/>
      <c r="G17" s="58"/>
      <c r="H17" s="68"/>
      <c r="I17" s="57"/>
      <c r="J17" s="91"/>
      <c r="K17" s="91"/>
      <c r="L17" s="91"/>
      <c r="M17" s="105"/>
      <c r="N17" s="91"/>
      <c r="O17" s="91"/>
      <c r="P17" s="105"/>
      <c r="Q17" s="85"/>
      <c r="R17" s="85"/>
      <c r="S17" s="85"/>
      <c r="T17" s="85"/>
      <c r="U17" s="85"/>
      <c r="V17" s="85"/>
      <c r="W17" s="85"/>
      <c r="X17" s="85"/>
      <c r="Y17" s="86"/>
      <c r="Z17" s="49"/>
      <c r="AA17" s="49"/>
      <c r="AB17" s="65"/>
      <c r="AC17" s="54"/>
      <c r="AD17" s="54"/>
    </row>
    <row r="18" spans="1:30" ht="14.25" customHeight="1">
      <c r="A18" s="77"/>
      <c r="B18" s="123"/>
      <c r="C18" s="86"/>
      <c r="D18" s="86"/>
      <c r="E18" s="129"/>
      <c r="F18" s="68"/>
      <c r="G18" s="58"/>
      <c r="H18" s="68"/>
      <c r="I18" s="58"/>
      <c r="J18" s="91"/>
      <c r="K18" s="91"/>
      <c r="L18" s="91"/>
      <c r="M18" s="105"/>
      <c r="N18" s="91"/>
      <c r="O18" s="91"/>
      <c r="P18" s="105"/>
      <c r="Q18" s="86"/>
      <c r="R18" s="86"/>
      <c r="S18" s="86"/>
      <c r="T18" s="86"/>
      <c r="U18" s="86"/>
      <c r="V18" s="86"/>
      <c r="W18" s="86"/>
      <c r="X18" s="86"/>
      <c r="Y18" s="86"/>
      <c r="Z18" s="49"/>
      <c r="AA18" s="49"/>
      <c r="AB18" s="65"/>
      <c r="AC18" s="54"/>
      <c r="AD18" s="54"/>
    </row>
    <row r="19" spans="1:27" ht="14.25" customHeight="1">
      <c r="A19" s="77"/>
      <c r="B19" s="124"/>
      <c r="C19" s="87"/>
      <c r="D19" s="87"/>
      <c r="E19" s="130"/>
      <c r="F19" s="69"/>
      <c r="G19" s="59"/>
      <c r="H19" s="69"/>
      <c r="I19" s="59"/>
      <c r="J19" s="92"/>
      <c r="K19" s="92"/>
      <c r="L19" s="92"/>
      <c r="M19" s="106"/>
      <c r="N19" s="92"/>
      <c r="O19" s="92"/>
      <c r="P19" s="106"/>
      <c r="Q19" s="87"/>
      <c r="R19" s="87"/>
      <c r="S19" s="87"/>
      <c r="T19" s="87"/>
      <c r="U19" s="87"/>
      <c r="V19" s="87"/>
      <c r="W19" s="87"/>
      <c r="X19" s="87"/>
      <c r="Y19" s="87"/>
      <c r="Z19" s="49"/>
      <c r="AA19" s="49"/>
    </row>
    <row r="20" spans="1:27" ht="14.25" customHeight="1">
      <c r="A20" s="77"/>
      <c r="B20" s="131" t="s">
        <v>62</v>
      </c>
      <c r="C20" s="132"/>
      <c r="D20" s="133"/>
      <c r="E20" s="107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9"/>
      <c r="Z20" s="49"/>
      <c r="AA20" s="55"/>
    </row>
    <row r="21" spans="1:27" ht="14.25" customHeight="1">
      <c r="A21" s="77"/>
      <c r="B21" s="122">
        <v>42500</v>
      </c>
      <c r="C21" s="85" t="s">
        <v>98</v>
      </c>
      <c r="D21" s="85" t="s">
        <v>39</v>
      </c>
      <c r="E21" s="100" t="s">
        <v>68</v>
      </c>
      <c r="F21" s="67" t="s">
        <v>67</v>
      </c>
      <c r="G21" s="82">
        <v>39</v>
      </c>
      <c r="H21" s="80" t="s">
        <v>69</v>
      </c>
      <c r="I21" s="57" t="s">
        <v>84</v>
      </c>
      <c r="J21" s="90">
        <v>5.4</v>
      </c>
      <c r="K21" s="90">
        <v>2.4</v>
      </c>
      <c r="L21" s="90">
        <v>0</v>
      </c>
      <c r="M21" s="104">
        <v>2</v>
      </c>
      <c r="N21" s="90">
        <v>0.1</v>
      </c>
      <c r="O21" s="90">
        <v>2.5</v>
      </c>
      <c r="P21" s="104">
        <f>SUM(J21*70+K21*75+L21*120+M21*25+N21*60+O21*45)</f>
        <v>726.5</v>
      </c>
      <c r="Q21" s="85" t="s">
        <v>37</v>
      </c>
      <c r="R21" s="85" t="s">
        <v>37</v>
      </c>
      <c r="S21" s="85" t="s">
        <v>37</v>
      </c>
      <c r="T21" s="85" t="s">
        <v>37</v>
      </c>
      <c r="U21" s="85" t="s">
        <v>37</v>
      </c>
      <c r="V21" s="85" t="s">
        <v>37</v>
      </c>
      <c r="W21" s="85" t="s">
        <v>37</v>
      </c>
      <c r="X21" s="85" t="s">
        <v>37</v>
      </c>
      <c r="Y21" s="85" t="s">
        <v>37</v>
      </c>
      <c r="Z21" s="49"/>
      <c r="AA21" s="49"/>
    </row>
    <row r="22" spans="1:27" ht="14.25" customHeight="1">
      <c r="A22" s="77"/>
      <c r="B22" s="123"/>
      <c r="C22" s="86"/>
      <c r="D22" s="86"/>
      <c r="E22" s="101"/>
      <c r="F22" s="68" t="s">
        <v>64</v>
      </c>
      <c r="G22" s="83">
        <v>18</v>
      </c>
      <c r="H22" s="71" t="s">
        <v>70</v>
      </c>
      <c r="I22" s="58" t="s">
        <v>85</v>
      </c>
      <c r="J22" s="91"/>
      <c r="K22" s="91"/>
      <c r="L22" s="91"/>
      <c r="M22" s="105"/>
      <c r="N22" s="91"/>
      <c r="O22" s="91"/>
      <c r="P22" s="105"/>
      <c r="Q22" s="86"/>
      <c r="R22" s="86"/>
      <c r="S22" s="86"/>
      <c r="T22" s="86"/>
      <c r="U22" s="86"/>
      <c r="V22" s="86"/>
      <c r="W22" s="86"/>
      <c r="X22" s="86"/>
      <c r="Y22" s="86"/>
      <c r="Z22" s="49"/>
      <c r="AA22" s="49"/>
    </row>
    <row r="23" spans="1:27" ht="14.25" customHeight="1">
      <c r="A23" s="77"/>
      <c r="B23" s="123"/>
      <c r="C23" s="86"/>
      <c r="D23" s="86"/>
      <c r="E23" s="102"/>
      <c r="F23" s="69" t="s">
        <v>71</v>
      </c>
      <c r="G23" s="59">
        <v>4.8</v>
      </c>
      <c r="H23" s="73"/>
      <c r="I23" s="59"/>
      <c r="J23" s="91"/>
      <c r="K23" s="91"/>
      <c r="L23" s="91"/>
      <c r="M23" s="105"/>
      <c r="N23" s="91"/>
      <c r="O23" s="91"/>
      <c r="P23" s="105"/>
      <c r="Q23" s="87"/>
      <c r="R23" s="87"/>
      <c r="S23" s="87"/>
      <c r="T23" s="87"/>
      <c r="U23" s="87"/>
      <c r="V23" s="87"/>
      <c r="W23" s="87"/>
      <c r="X23" s="87"/>
      <c r="Y23" s="86"/>
      <c r="Z23" s="49"/>
      <c r="AA23" s="49"/>
    </row>
    <row r="24" spans="1:27" ht="14.25" customHeight="1">
      <c r="A24" s="78"/>
      <c r="B24" s="123"/>
      <c r="C24" s="86"/>
      <c r="D24" s="86"/>
      <c r="E24" s="100" t="s">
        <v>72</v>
      </c>
      <c r="F24" s="70" t="s">
        <v>66</v>
      </c>
      <c r="G24" s="82">
        <v>48</v>
      </c>
      <c r="H24" s="68"/>
      <c r="I24" s="58"/>
      <c r="J24" s="91"/>
      <c r="K24" s="91"/>
      <c r="L24" s="91"/>
      <c r="M24" s="105"/>
      <c r="N24" s="91"/>
      <c r="O24" s="91"/>
      <c r="P24" s="105"/>
      <c r="Q24" s="85"/>
      <c r="R24" s="85"/>
      <c r="S24" s="85"/>
      <c r="T24" s="85"/>
      <c r="U24" s="85"/>
      <c r="V24" s="85"/>
      <c r="W24" s="85"/>
      <c r="X24" s="85"/>
      <c r="Y24" s="86"/>
      <c r="Z24" s="49"/>
      <c r="AA24" s="49"/>
    </row>
    <row r="25" spans="1:27" ht="14.25" customHeight="1">
      <c r="A25" s="79"/>
      <c r="B25" s="123"/>
      <c r="C25" s="86"/>
      <c r="D25" s="86"/>
      <c r="E25" s="101"/>
      <c r="F25" s="68" t="s">
        <v>73</v>
      </c>
      <c r="G25" s="58">
        <v>2.4</v>
      </c>
      <c r="H25" s="70"/>
      <c r="I25" s="58"/>
      <c r="J25" s="91"/>
      <c r="K25" s="91"/>
      <c r="L25" s="91"/>
      <c r="M25" s="105"/>
      <c r="N25" s="91"/>
      <c r="O25" s="91"/>
      <c r="P25" s="105"/>
      <c r="Q25" s="86"/>
      <c r="R25" s="86"/>
      <c r="S25" s="86"/>
      <c r="T25" s="86"/>
      <c r="U25" s="86"/>
      <c r="V25" s="86"/>
      <c r="W25" s="86"/>
      <c r="X25" s="86"/>
      <c r="Y25" s="86"/>
      <c r="Z25" s="49"/>
      <c r="AA25" s="49"/>
    </row>
    <row r="26" spans="1:27" ht="14.25" customHeight="1">
      <c r="A26" s="79"/>
      <c r="B26" s="123"/>
      <c r="C26" s="86"/>
      <c r="D26" s="86"/>
      <c r="E26" s="102"/>
      <c r="F26" s="71" t="s">
        <v>65</v>
      </c>
      <c r="G26" s="58">
        <v>1.5</v>
      </c>
      <c r="H26" s="71"/>
      <c r="I26" s="59"/>
      <c r="J26" s="91"/>
      <c r="K26" s="91"/>
      <c r="L26" s="91"/>
      <c r="M26" s="105"/>
      <c r="N26" s="91"/>
      <c r="O26" s="91"/>
      <c r="P26" s="105"/>
      <c r="Q26" s="87"/>
      <c r="R26" s="87"/>
      <c r="S26" s="87"/>
      <c r="T26" s="87"/>
      <c r="U26" s="87"/>
      <c r="V26" s="87"/>
      <c r="W26" s="87"/>
      <c r="X26" s="87"/>
      <c r="Y26" s="86"/>
      <c r="Z26" s="49"/>
      <c r="AA26" s="49"/>
    </row>
    <row r="27" spans="1:27" ht="14.25" customHeight="1">
      <c r="A27" s="77"/>
      <c r="B27" s="123"/>
      <c r="C27" s="86"/>
      <c r="D27" s="86"/>
      <c r="E27" s="100" t="s">
        <v>40</v>
      </c>
      <c r="F27" s="72" t="s">
        <v>100</v>
      </c>
      <c r="G27" s="57">
        <v>40</v>
      </c>
      <c r="H27" s="67"/>
      <c r="I27" s="58"/>
      <c r="J27" s="91"/>
      <c r="K27" s="91"/>
      <c r="L27" s="91"/>
      <c r="M27" s="105"/>
      <c r="N27" s="91"/>
      <c r="O27" s="91"/>
      <c r="P27" s="105"/>
      <c r="Q27" s="85" t="s">
        <v>37</v>
      </c>
      <c r="R27" s="85" t="s">
        <v>37</v>
      </c>
      <c r="S27" s="85" t="s">
        <v>37</v>
      </c>
      <c r="T27" s="85" t="s">
        <v>37</v>
      </c>
      <c r="U27" s="85" t="s">
        <v>37</v>
      </c>
      <c r="V27" s="85" t="s">
        <v>37</v>
      </c>
      <c r="W27" s="85" t="s">
        <v>37</v>
      </c>
      <c r="X27" s="85" t="s">
        <v>37</v>
      </c>
      <c r="Y27" s="86"/>
      <c r="Z27" s="49"/>
      <c r="AA27" s="49"/>
    </row>
    <row r="28" spans="1:27" ht="14.25" customHeight="1">
      <c r="A28" s="77"/>
      <c r="B28" s="123"/>
      <c r="C28" s="86"/>
      <c r="D28" s="86"/>
      <c r="E28" s="101"/>
      <c r="F28" s="68" t="s">
        <v>101</v>
      </c>
      <c r="G28" s="58">
        <v>0.4</v>
      </c>
      <c r="H28" s="68"/>
      <c r="I28" s="58"/>
      <c r="J28" s="91"/>
      <c r="K28" s="91"/>
      <c r="L28" s="91"/>
      <c r="M28" s="105"/>
      <c r="N28" s="91"/>
      <c r="O28" s="91"/>
      <c r="P28" s="105"/>
      <c r="Q28" s="86"/>
      <c r="R28" s="86"/>
      <c r="S28" s="86"/>
      <c r="T28" s="86"/>
      <c r="U28" s="86"/>
      <c r="V28" s="86"/>
      <c r="W28" s="86"/>
      <c r="X28" s="86"/>
      <c r="Y28" s="86"/>
      <c r="Z28" s="49"/>
      <c r="AA28" s="49"/>
    </row>
    <row r="29" spans="1:27" ht="14.25" customHeight="1">
      <c r="A29" s="77"/>
      <c r="B29" s="123"/>
      <c r="C29" s="86"/>
      <c r="D29" s="86"/>
      <c r="E29" s="102"/>
      <c r="F29" s="69"/>
      <c r="G29" s="59"/>
      <c r="H29" s="69"/>
      <c r="I29" s="59"/>
      <c r="J29" s="91"/>
      <c r="K29" s="91"/>
      <c r="L29" s="91"/>
      <c r="M29" s="105"/>
      <c r="N29" s="91"/>
      <c r="O29" s="91"/>
      <c r="P29" s="105"/>
      <c r="Q29" s="87"/>
      <c r="R29" s="87"/>
      <c r="S29" s="87"/>
      <c r="T29" s="87"/>
      <c r="U29" s="87"/>
      <c r="V29" s="87"/>
      <c r="W29" s="87"/>
      <c r="X29" s="87"/>
      <c r="Y29" s="86"/>
      <c r="Z29" s="49"/>
      <c r="AA29" s="49"/>
    </row>
    <row r="30" spans="1:27" ht="14.25" customHeight="1">
      <c r="A30" s="77"/>
      <c r="B30" s="123"/>
      <c r="C30" s="86"/>
      <c r="D30" s="86"/>
      <c r="E30" s="128" t="s">
        <v>102</v>
      </c>
      <c r="F30" s="67" t="s">
        <v>103</v>
      </c>
      <c r="G30" s="58">
        <v>12</v>
      </c>
      <c r="H30" s="68"/>
      <c r="I30" s="57"/>
      <c r="J30" s="91"/>
      <c r="K30" s="91"/>
      <c r="L30" s="91"/>
      <c r="M30" s="105"/>
      <c r="N30" s="91"/>
      <c r="O30" s="91"/>
      <c r="P30" s="105"/>
      <c r="Q30" s="85" t="s">
        <v>37</v>
      </c>
      <c r="R30" s="85" t="s">
        <v>37</v>
      </c>
      <c r="S30" s="85" t="s">
        <v>37</v>
      </c>
      <c r="T30" s="85" t="s">
        <v>37</v>
      </c>
      <c r="U30" s="85" t="s">
        <v>37</v>
      </c>
      <c r="V30" s="85" t="s">
        <v>37</v>
      </c>
      <c r="W30" s="85" t="s">
        <v>37</v>
      </c>
      <c r="X30" s="85" t="s">
        <v>37</v>
      </c>
      <c r="Y30" s="86"/>
      <c r="Z30" s="49"/>
      <c r="AA30" s="49"/>
    </row>
    <row r="31" spans="1:27" ht="14.25" customHeight="1">
      <c r="A31" s="77"/>
      <c r="B31" s="123"/>
      <c r="C31" s="86"/>
      <c r="D31" s="86"/>
      <c r="E31" s="129"/>
      <c r="F31" s="68" t="s">
        <v>104</v>
      </c>
      <c r="G31" s="83">
        <v>20</v>
      </c>
      <c r="H31" s="68"/>
      <c r="I31" s="58"/>
      <c r="J31" s="91"/>
      <c r="K31" s="91"/>
      <c r="L31" s="91"/>
      <c r="M31" s="105"/>
      <c r="N31" s="91"/>
      <c r="O31" s="91"/>
      <c r="P31" s="105"/>
      <c r="Q31" s="86"/>
      <c r="R31" s="86"/>
      <c r="S31" s="86"/>
      <c r="T31" s="86"/>
      <c r="U31" s="86"/>
      <c r="V31" s="86"/>
      <c r="W31" s="86"/>
      <c r="X31" s="86"/>
      <c r="Y31" s="86"/>
      <c r="Z31" s="49"/>
      <c r="AA31" s="49"/>
    </row>
    <row r="32" spans="1:27" ht="14.25" customHeight="1">
      <c r="A32" s="77"/>
      <c r="B32" s="124"/>
      <c r="C32" s="87"/>
      <c r="D32" s="87"/>
      <c r="E32" s="130"/>
      <c r="F32" s="69" t="s">
        <v>105</v>
      </c>
      <c r="G32" s="59">
        <v>1.5</v>
      </c>
      <c r="H32" s="69"/>
      <c r="I32" s="59"/>
      <c r="J32" s="92"/>
      <c r="K32" s="92"/>
      <c r="L32" s="92"/>
      <c r="M32" s="106"/>
      <c r="N32" s="92"/>
      <c r="O32" s="92"/>
      <c r="P32" s="106"/>
      <c r="Q32" s="87"/>
      <c r="R32" s="87"/>
      <c r="S32" s="87"/>
      <c r="T32" s="87"/>
      <c r="U32" s="87"/>
      <c r="V32" s="87"/>
      <c r="W32" s="87"/>
      <c r="X32" s="87"/>
      <c r="Y32" s="87"/>
      <c r="Z32" s="49"/>
      <c r="AA32" s="49"/>
    </row>
    <row r="33" spans="1:27" ht="14.25" customHeight="1">
      <c r="A33" s="77"/>
      <c r="B33" s="131" t="s">
        <v>62</v>
      </c>
      <c r="C33" s="132"/>
      <c r="D33" s="133"/>
      <c r="E33" s="107" t="s">
        <v>106</v>
      </c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108"/>
      <c r="W33" s="108"/>
      <c r="X33" s="108"/>
      <c r="Y33" s="109"/>
      <c r="Z33" s="49"/>
      <c r="AA33" s="56"/>
    </row>
    <row r="34" spans="1:27" ht="14.25" customHeight="1">
      <c r="A34" s="77"/>
      <c r="B34" s="122">
        <v>42501</v>
      </c>
      <c r="C34" s="85" t="s">
        <v>107</v>
      </c>
      <c r="D34" s="85" t="s">
        <v>108</v>
      </c>
      <c r="E34" s="100" t="s">
        <v>109</v>
      </c>
      <c r="F34" s="67" t="s">
        <v>110</v>
      </c>
      <c r="G34" s="62">
        <v>12</v>
      </c>
      <c r="H34" s="76" t="s">
        <v>111</v>
      </c>
      <c r="I34" s="62">
        <v>6</v>
      </c>
      <c r="J34" s="90">
        <v>5</v>
      </c>
      <c r="K34" s="90">
        <v>1.8</v>
      </c>
      <c r="L34" s="90">
        <v>0</v>
      </c>
      <c r="M34" s="104">
        <v>1.7</v>
      </c>
      <c r="N34" s="90">
        <v>1</v>
      </c>
      <c r="O34" s="90">
        <v>2.5</v>
      </c>
      <c r="P34" s="104">
        <f>SUM(J34*70+K34*75+L34*120+M34*25+N34*60+O34*45)</f>
        <v>700</v>
      </c>
      <c r="Q34" s="85"/>
      <c r="R34" s="85"/>
      <c r="S34" s="85"/>
      <c r="T34" s="85"/>
      <c r="U34" s="85"/>
      <c r="V34" s="85"/>
      <c r="W34" s="85"/>
      <c r="X34" s="85"/>
      <c r="Y34" s="85" t="s">
        <v>112</v>
      </c>
      <c r="Z34" s="49"/>
      <c r="AA34" s="49"/>
    </row>
    <row r="35" spans="1:27" ht="14.25" customHeight="1">
      <c r="A35" s="77"/>
      <c r="B35" s="123"/>
      <c r="C35" s="86"/>
      <c r="D35" s="86"/>
      <c r="E35" s="101"/>
      <c r="F35" s="68" t="s">
        <v>113</v>
      </c>
      <c r="G35" s="63">
        <v>18</v>
      </c>
      <c r="H35" s="74" t="s">
        <v>114</v>
      </c>
      <c r="I35" s="63">
        <v>6</v>
      </c>
      <c r="J35" s="91"/>
      <c r="K35" s="91"/>
      <c r="L35" s="91"/>
      <c r="M35" s="105"/>
      <c r="N35" s="91"/>
      <c r="O35" s="91"/>
      <c r="P35" s="105"/>
      <c r="Q35" s="86"/>
      <c r="R35" s="86"/>
      <c r="S35" s="86"/>
      <c r="T35" s="86"/>
      <c r="U35" s="86"/>
      <c r="V35" s="86"/>
      <c r="W35" s="86"/>
      <c r="X35" s="86"/>
      <c r="Y35" s="86"/>
      <c r="Z35" s="49"/>
      <c r="AA35" s="49"/>
    </row>
    <row r="36" spans="1:27" ht="14.25" customHeight="1">
      <c r="A36" s="77"/>
      <c r="B36" s="123"/>
      <c r="C36" s="86"/>
      <c r="D36" s="86"/>
      <c r="E36" s="101"/>
      <c r="F36" s="68" t="s">
        <v>115</v>
      </c>
      <c r="G36" s="63">
        <v>6</v>
      </c>
      <c r="H36" s="74" t="s">
        <v>116</v>
      </c>
      <c r="I36" s="63">
        <v>1.2</v>
      </c>
      <c r="J36" s="91"/>
      <c r="K36" s="91"/>
      <c r="L36" s="91"/>
      <c r="M36" s="105"/>
      <c r="N36" s="91"/>
      <c r="O36" s="91"/>
      <c r="P36" s="105"/>
      <c r="Q36" s="86"/>
      <c r="R36" s="86"/>
      <c r="S36" s="86"/>
      <c r="T36" s="86"/>
      <c r="U36" s="86"/>
      <c r="V36" s="86"/>
      <c r="W36" s="86"/>
      <c r="X36" s="86"/>
      <c r="Y36" s="86"/>
      <c r="Z36" s="49"/>
      <c r="AA36" s="49"/>
    </row>
    <row r="37" spans="1:27" ht="14.25" customHeight="1">
      <c r="A37" s="77"/>
      <c r="B37" s="123"/>
      <c r="C37" s="86"/>
      <c r="D37" s="86"/>
      <c r="E37" s="101"/>
      <c r="F37" s="68" t="s">
        <v>117</v>
      </c>
      <c r="G37" s="63">
        <v>15</v>
      </c>
      <c r="H37" s="74"/>
      <c r="I37" s="64"/>
      <c r="J37" s="91"/>
      <c r="K37" s="91"/>
      <c r="L37" s="91"/>
      <c r="M37" s="105"/>
      <c r="N37" s="91"/>
      <c r="O37" s="91"/>
      <c r="P37" s="105"/>
      <c r="Q37" s="86"/>
      <c r="R37" s="86"/>
      <c r="S37" s="86"/>
      <c r="T37" s="86"/>
      <c r="U37" s="86"/>
      <c r="V37" s="86"/>
      <c r="W37" s="86"/>
      <c r="X37" s="86"/>
      <c r="Y37" s="86"/>
      <c r="Z37" s="49"/>
      <c r="AA37" s="49"/>
    </row>
    <row r="38" spans="1:27" ht="14.25" customHeight="1">
      <c r="A38" s="77"/>
      <c r="B38" s="123"/>
      <c r="C38" s="86"/>
      <c r="D38" s="86"/>
      <c r="E38" s="100" t="s">
        <v>40</v>
      </c>
      <c r="F38" s="72" t="s">
        <v>100</v>
      </c>
      <c r="G38" s="57">
        <v>40</v>
      </c>
      <c r="H38" s="67"/>
      <c r="I38" s="58"/>
      <c r="J38" s="91"/>
      <c r="K38" s="91"/>
      <c r="L38" s="91"/>
      <c r="M38" s="105"/>
      <c r="N38" s="91"/>
      <c r="O38" s="91"/>
      <c r="P38" s="105"/>
      <c r="Q38" s="85"/>
      <c r="R38" s="85"/>
      <c r="S38" s="85"/>
      <c r="T38" s="85"/>
      <c r="U38" s="85"/>
      <c r="V38" s="85"/>
      <c r="W38" s="85"/>
      <c r="X38" s="85"/>
      <c r="Y38" s="86"/>
      <c r="Z38" s="49"/>
      <c r="AA38" s="49"/>
    </row>
    <row r="39" spans="1:27" ht="14.25" customHeight="1">
      <c r="A39" s="77"/>
      <c r="B39" s="123"/>
      <c r="C39" s="86"/>
      <c r="D39" s="86"/>
      <c r="E39" s="101"/>
      <c r="F39" s="68" t="s">
        <v>101</v>
      </c>
      <c r="G39" s="58">
        <v>0.4</v>
      </c>
      <c r="H39" s="68"/>
      <c r="I39" s="58"/>
      <c r="J39" s="91"/>
      <c r="K39" s="91"/>
      <c r="L39" s="91"/>
      <c r="M39" s="105"/>
      <c r="N39" s="91"/>
      <c r="O39" s="91"/>
      <c r="P39" s="105"/>
      <c r="Q39" s="86"/>
      <c r="R39" s="86"/>
      <c r="S39" s="86"/>
      <c r="T39" s="86"/>
      <c r="U39" s="86"/>
      <c r="V39" s="86"/>
      <c r="W39" s="86"/>
      <c r="X39" s="86"/>
      <c r="Y39" s="86"/>
      <c r="Z39" s="49"/>
      <c r="AA39" s="49"/>
    </row>
    <row r="40" spans="1:27" ht="14.25" customHeight="1">
      <c r="A40" s="77"/>
      <c r="B40" s="123"/>
      <c r="C40" s="86"/>
      <c r="D40" s="86"/>
      <c r="E40" s="102"/>
      <c r="F40" s="69"/>
      <c r="G40" s="59"/>
      <c r="H40" s="69"/>
      <c r="I40" s="59"/>
      <c r="J40" s="91"/>
      <c r="K40" s="91"/>
      <c r="L40" s="91"/>
      <c r="M40" s="105"/>
      <c r="N40" s="91"/>
      <c r="O40" s="91"/>
      <c r="P40" s="105"/>
      <c r="Q40" s="87"/>
      <c r="R40" s="87"/>
      <c r="S40" s="87"/>
      <c r="T40" s="87"/>
      <c r="U40" s="87"/>
      <c r="V40" s="87"/>
      <c r="W40" s="87"/>
      <c r="X40" s="87"/>
      <c r="Y40" s="86"/>
      <c r="Z40" s="49"/>
      <c r="AA40" s="49"/>
    </row>
    <row r="41" spans="1:27" ht="14.25" customHeight="1">
      <c r="A41" s="77"/>
      <c r="B41" s="123"/>
      <c r="C41" s="86"/>
      <c r="D41" s="86"/>
      <c r="E41" s="100" t="s">
        <v>118</v>
      </c>
      <c r="F41" s="81" t="s">
        <v>119</v>
      </c>
      <c r="G41" s="62">
        <v>9</v>
      </c>
      <c r="H41" s="76"/>
      <c r="I41" s="63"/>
      <c r="J41" s="91"/>
      <c r="K41" s="91"/>
      <c r="L41" s="91"/>
      <c r="M41" s="105"/>
      <c r="N41" s="91"/>
      <c r="O41" s="91"/>
      <c r="P41" s="105"/>
      <c r="Q41" s="85"/>
      <c r="R41" s="85"/>
      <c r="S41" s="85"/>
      <c r="T41" s="85"/>
      <c r="U41" s="85"/>
      <c r="V41" s="85"/>
      <c r="W41" s="85"/>
      <c r="X41" s="85"/>
      <c r="Y41" s="86"/>
      <c r="Z41" s="49"/>
      <c r="AA41" s="49"/>
    </row>
    <row r="42" spans="1:27" ht="14.25" customHeight="1">
      <c r="A42" s="77"/>
      <c r="B42" s="123"/>
      <c r="C42" s="86"/>
      <c r="D42" s="86"/>
      <c r="E42" s="101"/>
      <c r="F42" s="74" t="s">
        <v>120</v>
      </c>
      <c r="G42" s="63">
        <v>23</v>
      </c>
      <c r="H42" s="74"/>
      <c r="I42" s="63"/>
      <c r="J42" s="91"/>
      <c r="K42" s="91"/>
      <c r="L42" s="91"/>
      <c r="M42" s="105"/>
      <c r="N42" s="91"/>
      <c r="O42" s="91"/>
      <c r="P42" s="105"/>
      <c r="Q42" s="86"/>
      <c r="R42" s="86"/>
      <c r="S42" s="86"/>
      <c r="T42" s="86"/>
      <c r="U42" s="86"/>
      <c r="V42" s="86"/>
      <c r="W42" s="86"/>
      <c r="X42" s="86"/>
      <c r="Y42" s="86"/>
      <c r="Z42" s="49"/>
      <c r="AA42" s="49"/>
    </row>
    <row r="43" spans="1:27" ht="14.25" customHeight="1">
      <c r="A43" s="77"/>
      <c r="B43" s="123"/>
      <c r="C43" s="86"/>
      <c r="D43" s="86"/>
      <c r="E43" s="102"/>
      <c r="F43" s="75" t="s">
        <v>121</v>
      </c>
      <c r="G43" s="63">
        <v>0.9</v>
      </c>
      <c r="H43" s="75"/>
      <c r="I43" s="64"/>
      <c r="J43" s="91"/>
      <c r="K43" s="91"/>
      <c r="L43" s="91"/>
      <c r="M43" s="105"/>
      <c r="N43" s="91"/>
      <c r="O43" s="91"/>
      <c r="P43" s="105"/>
      <c r="Q43" s="87"/>
      <c r="R43" s="87"/>
      <c r="S43" s="87"/>
      <c r="T43" s="87"/>
      <c r="U43" s="87"/>
      <c r="V43" s="87"/>
      <c r="W43" s="87"/>
      <c r="X43" s="87"/>
      <c r="Y43" s="86"/>
      <c r="Z43" s="49"/>
      <c r="AA43" s="49"/>
    </row>
    <row r="44" spans="1:27" ht="14.25" customHeight="1">
      <c r="A44" s="77"/>
      <c r="B44" s="123"/>
      <c r="C44" s="86"/>
      <c r="D44" s="86"/>
      <c r="E44" s="128" t="s">
        <v>59</v>
      </c>
      <c r="F44" s="76" t="s">
        <v>60</v>
      </c>
      <c r="G44" s="62" t="s">
        <v>81</v>
      </c>
      <c r="H44" s="76"/>
      <c r="I44" s="63"/>
      <c r="J44" s="91"/>
      <c r="K44" s="91"/>
      <c r="L44" s="91"/>
      <c r="M44" s="105"/>
      <c r="N44" s="91"/>
      <c r="O44" s="91"/>
      <c r="P44" s="105"/>
      <c r="Q44" s="85"/>
      <c r="R44" s="85"/>
      <c r="S44" s="85"/>
      <c r="T44" s="85"/>
      <c r="U44" s="85"/>
      <c r="V44" s="85"/>
      <c r="W44" s="85"/>
      <c r="X44" s="85"/>
      <c r="Y44" s="86"/>
      <c r="Z44" s="49"/>
      <c r="AA44" s="49"/>
    </row>
    <row r="45" spans="1:27" ht="14.25" customHeight="1">
      <c r="A45" s="77"/>
      <c r="B45" s="123"/>
      <c r="C45" s="86"/>
      <c r="D45" s="86"/>
      <c r="E45" s="129"/>
      <c r="F45" s="68"/>
      <c r="G45" s="63"/>
      <c r="H45" s="74"/>
      <c r="I45" s="63"/>
      <c r="J45" s="91"/>
      <c r="K45" s="91"/>
      <c r="L45" s="91"/>
      <c r="M45" s="105"/>
      <c r="N45" s="91"/>
      <c r="O45" s="91"/>
      <c r="P45" s="105"/>
      <c r="Q45" s="86"/>
      <c r="R45" s="86"/>
      <c r="S45" s="86"/>
      <c r="T45" s="86"/>
      <c r="U45" s="86"/>
      <c r="V45" s="86"/>
      <c r="W45" s="86"/>
      <c r="X45" s="86"/>
      <c r="Y45" s="86"/>
      <c r="Z45" s="49"/>
      <c r="AA45" s="49"/>
    </row>
    <row r="46" spans="1:27" ht="14.25" customHeight="1">
      <c r="A46" s="77"/>
      <c r="B46" s="124"/>
      <c r="C46" s="87"/>
      <c r="D46" s="87"/>
      <c r="E46" s="130"/>
      <c r="F46" s="75"/>
      <c r="G46" s="64"/>
      <c r="H46" s="75"/>
      <c r="I46" s="64"/>
      <c r="J46" s="92"/>
      <c r="K46" s="92"/>
      <c r="L46" s="92"/>
      <c r="M46" s="106"/>
      <c r="N46" s="92"/>
      <c r="O46" s="92"/>
      <c r="P46" s="106"/>
      <c r="Q46" s="87"/>
      <c r="R46" s="87"/>
      <c r="S46" s="87"/>
      <c r="T46" s="87"/>
      <c r="U46" s="87"/>
      <c r="V46" s="87"/>
      <c r="W46" s="87"/>
      <c r="X46" s="87"/>
      <c r="Y46" s="87"/>
      <c r="Z46" s="49"/>
      <c r="AA46" s="49"/>
    </row>
    <row r="47" spans="1:27" ht="14.25" customHeight="1">
      <c r="A47" s="77"/>
      <c r="B47" s="131" t="s">
        <v>62</v>
      </c>
      <c r="C47" s="132"/>
      <c r="D47" s="133"/>
      <c r="E47" s="125" t="s">
        <v>83</v>
      </c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26"/>
      <c r="Q47" s="126"/>
      <c r="R47" s="126"/>
      <c r="S47" s="126"/>
      <c r="T47" s="126"/>
      <c r="U47" s="126"/>
      <c r="V47" s="126"/>
      <c r="W47" s="126"/>
      <c r="X47" s="126"/>
      <c r="Y47" s="127"/>
      <c r="Z47" s="49"/>
      <c r="AA47" s="49"/>
    </row>
    <row r="48" spans="1:27" ht="14.25" customHeight="1">
      <c r="A48" s="77"/>
      <c r="B48" s="122">
        <v>42502</v>
      </c>
      <c r="C48" s="85" t="s">
        <v>41</v>
      </c>
      <c r="D48" s="85" t="s">
        <v>78</v>
      </c>
      <c r="E48" s="100" t="s">
        <v>74</v>
      </c>
      <c r="F48" s="67" t="s">
        <v>79</v>
      </c>
      <c r="G48" s="82">
        <v>42</v>
      </c>
      <c r="H48" s="67"/>
      <c r="I48" s="57"/>
      <c r="J48" s="90">
        <v>5</v>
      </c>
      <c r="K48" s="90">
        <v>2.4</v>
      </c>
      <c r="L48" s="90">
        <v>0</v>
      </c>
      <c r="M48" s="104">
        <v>1.9</v>
      </c>
      <c r="N48" s="90">
        <v>0</v>
      </c>
      <c r="O48" s="90">
        <v>2.5</v>
      </c>
      <c r="P48" s="104">
        <f>SUM(J48*70+K48*75+L48*120+M48*25+N48*60+O48*45)</f>
        <v>690</v>
      </c>
      <c r="Q48" s="85"/>
      <c r="R48" s="85"/>
      <c r="S48" s="85"/>
      <c r="T48" s="85"/>
      <c r="U48" s="85"/>
      <c r="V48" s="85"/>
      <c r="W48" s="85"/>
      <c r="X48" s="85"/>
      <c r="Y48" s="93" t="s">
        <v>82</v>
      </c>
      <c r="Z48" s="49"/>
      <c r="AA48" s="49"/>
    </row>
    <row r="49" spans="1:27" ht="14.25" customHeight="1">
      <c r="A49" s="77"/>
      <c r="B49" s="123"/>
      <c r="C49" s="86"/>
      <c r="D49" s="86"/>
      <c r="E49" s="101"/>
      <c r="F49" s="68" t="s">
        <v>80</v>
      </c>
      <c r="G49" s="83">
        <v>15</v>
      </c>
      <c r="H49" s="68"/>
      <c r="I49" s="58"/>
      <c r="J49" s="91"/>
      <c r="K49" s="91"/>
      <c r="L49" s="91"/>
      <c r="M49" s="105"/>
      <c r="N49" s="91"/>
      <c r="O49" s="91"/>
      <c r="P49" s="105"/>
      <c r="Q49" s="86"/>
      <c r="R49" s="86"/>
      <c r="S49" s="86"/>
      <c r="T49" s="86"/>
      <c r="U49" s="86"/>
      <c r="V49" s="86"/>
      <c r="W49" s="86"/>
      <c r="X49" s="86"/>
      <c r="Y49" s="94"/>
      <c r="Z49" s="49"/>
      <c r="AA49" s="49"/>
    </row>
    <row r="50" spans="1:27" ht="14.25" customHeight="1">
      <c r="A50" s="77"/>
      <c r="B50" s="123"/>
      <c r="C50" s="86"/>
      <c r="D50" s="86"/>
      <c r="E50" s="102"/>
      <c r="F50" s="69"/>
      <c r="G50" s="58"/>
      <c r="H50" s="69"/>
      <c r="I50" s="58"/>
      <c r="J50" s="91"/>
      <c r="K50" s="91"/>
      <c r="L50" s="91"/>
      <c r="M50" s="105"/>
      <c r="N50" s="91"/>
      <c r="O50" s="91"/>
      <c r="P50" s="105"/>
      <c r="Q50" s="87"/>
      <c r="R50" s="87"/>
      <c r="S50" s="87"/>
      <c r="T50" s="87"/>
      <c r="U50" s="87"/>
      <c r="V50" s="87"/>
      <c r="W50" s="87"/>
      <c r="X50" s="87"/>
      <c r="Y50" s="94"/>
      <c r="Z50" s="49"/>
      <c r="AA50" s="49"/>
    </row>
    <row r="51" spans="1:27" ht="14.25" customHeight="1">
      <c r="A51" s="77"/>
      <c r="B51" s="123"/>
      <c r="C51" s="86"/>
      <c r="D51" s="86"/>
      <c r="E51" s="100" t="s">
        <v>75</v>
      </c>
      <c r="F51" s="68" t="s">
        <v>76</v>
      </c>
      <c r="G51" s="82">
        <v>60</v>
      </c>
      <c r="H51" s="67"/>
      <c r="I51" s="57"/>
      <c r="J51" s="91"/>
      <c r="K51" s="91"/>
      <c r="L51" s="91"/>
      <c r="M51" s="105"/>
      <c r="N51" s="91"/>
      <c r="O51" s="91"/>
      <c r="P51" s="105"/>
      <c r="Q51" s="85"/>
      <c r="R51" s="85"/>
      <c r="S51" s="85"/>
      <c r="T51" s="85"/>
      <c r="U51" s="85"/>
      <c r="V51" s="85"/>
      <c r="W51" s="85"/>
      <c r="X51" s="85"/>
      <c r="Y51" s="94"/>
      <c r="Z51" s="49"/>
      <c r="AA51" s="49"/>
    </row>
    <row r="52" spans="1:27" ht="14.25" customHeight="1">
      <c r="A52" s="77"/>
      <c r="B52" s="123"/>
      <c r="C52" s="86"/>
      <c r="D52" s="86"/>
      <c r="E52" s="101"/>
      <c r="F52" s="68" t="s">
        <v>77</v>
      </c>
      <c r="G52" s="58">
        <v>0.3</v>
      </c>
      <c r="H52" s="68"/>
      <c r="I52" s="58"/>
      <c r="J52" s="91"/>
      <c r="K52" s="91"/>
      <c r="L52" s="91"/>
      <c r="M52" s="105"/>
      <c r="N52" s="91"/>
      <c r="O52" s="91"/>
      <c r="P52" s="105"/>
      <c r="Q52" s="86"/>
      <c r="R52" s="86"/>
      <c r="S52" s="86"/>
      <c r="T52" s="86"/>
      <c r="U52" s="86"/>
      <c r="V52" s="86"/>
      <c r="W52" s="86"/>
      <c r="X52" s="86"/>
      <c r="Y52" s="94"/>
      <c r="Z52" s="49"/>
      <c r="AA52" s="49"/>
    </row>
    <row r="53" spans="1:27" ht="14.25" customHeight="1">
      <c r="A53" s="77"/>
      <c r="B53" s="123"/>
      <c r="C53" s="86"/>
      <c r="D53" s="86"/>
      <c r="E53" s="102"/>
      <c r="F53" s="68"/>
      <c r="G53" s="59"/>
      <c r="H53" s="69"/>
      <c r="I53" s="59"/>
      <c r="J53" s="91"/>
      <c r="K53" s="91"/>
      <c r="L53" s="91"/>
      <c r="M53" s="105"/>
      <c r="N53" s="91"/>
      <c r="O53" s="91"/>
      <c r="P53" s="105"/>
      <c r="Q53" s="87"/>
      <c r="R53" s="87"/>
      <c r="S53" s="87"/>
      <c r="T53" s="87"/>
      <c r="U53" s="87"/>
      <c r="V53" s="87"/>
      <c r="W53" s="87"/>
      <c r="X53" s="87"/>
      <c r="Y53" s="94"/>
      <c r="Z53" s="49"/>
      <c r="AA53" s="49"/>
    </row>
    <row r="54" spans="1:27" ht="14.25" customHeight="1">
      <c r="A54" s="77"/>
      <c r="B54" s="123"/>
      <c r="C54" s="86"/>
      <c r="D54" s="86"/>
      <c r="E54" s="100" t="s">
        <v>40</v>
      </c>
      <c r="F54" s="72" t="s">
        <v>100</v>
      </c>
      <c r="G54" s="57">
        <v>40</v>
      </c>
      <c r="H54" s="67"/>
      <c r="I54" s="58"/>
      <c r="J54" s="91"/>
      <c r="K54" s="91"/>
      <c r="L54" s="91"/>
      <c r="M54" s="105"/>
      <c r="N54" s="91"/>
      <c r="O54" s="91"/>
      <c r="P54" s="105"/>
      <c r="Q54" s="85"/>
      <c r="R54" s="85"/>
      <c r="S54" s="85"/>
      <c r="T54" s="85"/>
      <c r="U54" s="85"/>
      <c r="V54" s="85"/>
      <c r="W54" s="85"/>
      <c r="X54" s="85"/>
      <c r="Y54" s="94"/>
      <c r="Z54" s="49"/>
      <c r="AA54" s="49"/>
    </row>
    <row r="55" spans="1:27" ht="14.25" customHeight="1">
      <c r="A55" s="77"/>
      <c r="B55" s="123"/>
      <c r="C55" s="86"/>
      <c r="D55" s="86"/>
      <c r="E55" s="101"/>
      <c r="F55" s="68" t="s">
        <v>101</v>
      </c>
      <c r="G55" s="58">
        <v>0.4</v>
      </c>
      <c r="H55" s="68"/>
      <c r="I55" s="58"/>
      <c r="J55" s="91"/>
      <c r="K55" s="91"/>
      <c r="L55" s="91"/>
      <c r="M55" s="105"/>
      <c r="N55" s="91"/>
      <c r="O55" s="91"/>
      <c r="P55" s="105"/>
      <c r="Q55" s="86"/>
      <c r="R55" s="86"/>
      <c r="S55" s="86"/>
      <c r="T55" s="86"/>
      <c r="U55" s="86"/>
      <c r="V55" s="86"/>
      <c r="W55" s="86"/>
      <c r="X55" s="86"/>
      <c r="Y55" s="94"/>
      <c r="Z55" s="49"/>
      <c r="AA55" s="49"/>
    </row>
    <row r="56" spans="1:27" ht="14.25" customHeight="1">
      <c r="A56" s="77"/>
      <c r="B56" s="123"/>
      <c r="C56" s="86"/>
      <c r="D56" s="86"/>
      <c r="E56" s="102"/>
      <c r="F56" s="69"/>
      <c r="G56" s="59"/>
      <c r="H56" s="69"/>
      <c r="I56" s="59"/>
      <c r="J56" s="91"/>
      <c r="K56" s="91"/>
      <c r="L56" s="91"/>
      <c r="M56" s="105"/>
      <c r="N56" s="91"/>
      <c r="O56" s="91"/>
      <c r="P56" s="105"/>
      <c r="Q56" s="87"/>
      <c r="R56" s="87"/>
      <c r="S56" s="87"/>
      <c r="T56" s="87"/>
      <c r="U56" s="87"/>
      <c r="V56" s="87"/>
      <c r="W56" s="87"/>
      <c r="X56" s="87"/>
      <c r="Y56" s="94"/>
      <c r="Z56" s="49"/>
      <c r="AA56" s="49"/>
    </row>
    <row r="57" spans="1:27" ht="14.25" customHeight="1">
      <c r="A57" s="77"/>
      <c r="B57" s="123"/>
      <c r="C57" s="86"/>
      <c r="D57" s="86"/>
      <c r="E57" s="128" t="s">
        <v>122</v>
      </c>
      <c r="F57" s="67" t="s">
        <v>110</v>
      </c>
      <c r="G57" s="57">
        <v>9</v>
      </c>
      <c r="H57" s="67"/>
      <c r="I57" s="58"/>
      <c r="J57" s="91"/>
      <c r="K57" s="91"/>
      <c r="L57" s="91"/>
      <c r="M57" s="105"/>
      <c r="N57" s="91"/>
      <c r="O57" s="91"/>
      <c r="P57" s="105"/>
      <c r="Q57" s="85"/>
      <c r="R57" s="85"/>
      <c r="S57" s="85"/>
      <c r="T57" s="85"/>
      <c r="U57" s="85"/>
      <c r="V57" s="85"/>
      <c r="W57" s="85"/>
      <c r="X57" s="85"/>
      <c r="Y57" s="94"/>
      <c r="Z57" s="49"/>
      <c r="AA57" s="49"/>
    </row>
    <row r="58" spans="1:27" ht="14.25" customHeight="1">
      <c r="A58" s="77"/>
      <c r="B58" s="123"/>
      <c r="C58" s="86"/>
      <c r="D58" s="86"/>
      <c r="E58" s="129"/>
      <c r="F58" s="68" t="s">
        <v>123</v>
      </c>
      <c r="G58" s="58" t="s">
        <v>124</v>
      </c>
      <c r="H58" s="68"/>
      <c r="I58" s="58"/>
      <c r="J58" s="91"/>
      <c r="K58" s="91"/>
      <c r="L58" s="91"/>
      <c r="M58" s="105"/>
      <c r="N58" s="91"/>
      <c r="O58" s="91"/>
      <c r="P58" s="105"/>
      <c r="Q58" s="86"/>
      <c r="R58" s="86"/>
      <c r="S58" s="86"/>
      <c r="T58" s="86"/>
      <c r="U58" s="86"/>
      <c r="V58" s="86"/>
      <c r="W58" s="86"/>
      <c r="X58" s="86"/>
      <c r="Y58" s="94"/>
      <c r="Z58" s="49"/>
      <c r="AA58" s="49"/>
    </row>
    <row r="59" spans="1:27" ht="14.25" customHeight="1">
      <c r="A59" s="77"/>
      <c r="B59" s="124"/>
      <c r="C59" s="87"/>
      <c r="D59" s="87"/>
      <c r="E59" s="130"/>
      <c r="F59" s="69" t="s">
        <v>125</v>
      </c>
      <c r="G59" s="59" t="s">
        <v>126</v>
      </c>
      <c r="H59" s="69"/>
      <c r="I59" s="59"/>
      <c r="J59" s="92"/>
      <c r="K59" s="92"/>
      <c r="L59" s="92"/>
      <c r="M59" s="106"/>
      <c r="N59" s="92"/>
      <c r="O59" s="92"/>
      <c r="P59" s="106"/>
      <c r="Q59" s="87"/>
      <c r="R59" s="87"/>
      <c r="S59" s="87"/>
      <c r="T59" s="87"/>
      <c r="U59" s="87"/>
      <c r="V59" s="87"/>
      <c r="W59" s="87"/>
      <c r="X59" s="87"/>
      <c r="Y59" s="95"/>
      <c r="Z59" s="49"/>
      <c r="AA59" s="49"/>
    </row>
    <row r="60" spans="1:27" ht="14.25" customHeight="1">
      <c r="A60" s="77"/>
      <c r="B60" s="131" t="s">
        <v>127</v>
      </c>
      <c r="C60" s="132"/>
      <c r="D60" s="133"/>
      <c r="E60" s="125" t="s">
        <v>128</v>
      </c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Q60" s="126"/>
      <c r="R60" s="126"/>
      <c r="S60" s="126"/>
      <c r="T60" s="126"/>
      <c r="U60" s="126"/>
      <c r="V60" s="126"/>
      <c r="W60" s="126"/>
      <c r="X60" s="126"/>
      <c r="Y60" s="127"/>
      <c r="Z60" s="49"/>
      <c r="AA60" s="49"/>
    </row>
    <row r="61" spans="1:27" ht="14.25" customHeight="1">
      <c r="A61" s="77"/>
      <c r="B61" s="122">
        <v>42503</v>
      </c>
      <c r="C61" s="93" t="s">
        <v>129</v>
      </c>
      <c r="D61" s="85" t="s">
        <v>130</v>
      </c>
      <c r="E61" s="100" t="s">
        <v>131</v>
      </c>
      <c r="F61" s="76" t="s">
        <v>132</v>
      </c>
      <c r="G61" s="82">
        <v>23</v>
      </c>
      <c r="H61" s="76" t="s">
        <v>133</v>
      </c>
      <c r="I61" s="62">
        <v>9</v>
      </c>
      <c r="J61" s="90">
        <v>5</v>
      </c>
      <c r="K61" s="90">
        <v>2</v>
      </c>
      <c r="L61" s="90">
        <v>0</v>
      </c>
      <c r="M61" s="90">
        <v>2.5</v>
      </c>
      <c r="N61" s="90">
        <v>0</v>
      </c>
      <c r="O61" s="90">
        <v>2.5</v>
      </c>
      <c r="P61" s="104">
        <f>SUM(J61*70+K61*75+L61*120+M61*25+N61*60+O61*45)</f>
        <v>675</v>
      </c>
      <c r="Q61" s="85"/>
      <c r="R61" s="85"/>
      <c r="S61" s="85"/>
      <c r="T61" s="85"/>
      <c r="U61" s="85"/>
      <c r="V61" s="85"/>
      <c r="W61" s="85"/>
      <c r="X61" s="119" t="s">
        <v>134</v>
      </c>
      <c r="Y61" s="93" t="s">
        <v>135</v>
      </c>
      <c r="Z61" s="49"/>
      <c r="AA61" s="49"/>
    </row>
    <row r="62" spans="1:27" ht="14.25" customHeight="1">
      <c r="A62" s="77"/>
      <c r="B62" s="123"/>
      <c r="C62" s="94"/>
      <c r="D62" s="86"/>
      <c r="E62" s="101"/>
      <c r="F62" s="68" t="s">
        <v>136</v>
      </c>
      <c r="G62" s="63">
        <v>0.9</v>
      </c>
      <c r="H62" s="74" t="s">
        <v>137</v>
      </c>
      <c r="I62" s="83">
        <v>4.5</v>
      </c>
      <c r="J62" s="91"/>
      <c r="K62" s="91"/>
      <c r="L62" s="91"/>
      <c r="M62" s="91"/>
      <c r="N62" s="91"/>
      <c r="O62" s="91"/>
      <c r="P62" s="105"/>
      <c r="Q62" s="86"/>
      <c r="R62" s="86"/>
      <c r="S62" s="86"/>
      <c r="T62" s="86"/>
      <c r="U62" s="86"/>
      <c r="V62" s="86"/>
      <c r="W62" s="86"/>
      <c r="X62" s="120"/>
      <c r="Y62" s="94"/>
      <c r="Z62" s="49"/>
      <c r="AA62" s="49"/>
    </row>
    <row r="63" spans="1:27" ht="14.25" customHeight="1">
      <c r="A63" s="77"/>
      <c r="B63" s="123"/>
      <c r="C63" s="94"/>
      <c r="D63" s="86"/>
      <c r="E63" s="102"/>
      <c r="F63" s="69" t="s">
        <v>138</v>
      </c>
      <c r="G63" s="84">
        <v>17</v>
      </c>
      <c r="H63" s="75"/>
      <c r="I63" s="64"/>
      <c r="J63" s="91"/>
      <c r="K63" s="91"/>
      <c r="L63" s="91"/>
      <c r="M63" s="91"/>
      <c r="N63" s="91"/>
      <c r="O63" s="91"/>
      <c r="P63" s="105"/>
      <c r="Q63" s="87"/>
      <c r="R63" s="87"/>
      <c r="S63" s="87"/>
      <c r="T63" s="87"/>
      <c r="U63" s="87"/>
      <c r="V63" s="87"/>
      <c r="W63" s="87"/>
      <c r="X63" s="120"/>
      <c r="Y63" s="94"/>
      <c r="Z63" s="49"/>
      <c r="AA63" s="49"/>
    </row>
    <row r="64" spans="1:27" ht="14.25" customHeight="1">
      <c r="A64" s="77"/>
      <c r="B64" s="123"/>
      <c r="C64" s="94"/>
      <c r="D64" s="86"/>
      <c r="E64" s="100" t="s">
        <v>139</v>
      </c>
      <c r="F64" s="68" t="s">
        <v>140</v>
      </c>
      <c r="G64" s="82">
        <v>58</v>
      </c>
      <c r="H64" s="76"/>
      <c r="I64" s="63"/>
      <c r="J64" s="91"/>
      <c r="K64" s="91"/>
      <c r="L64" s="91"/>
      <c r="M64" s="91"/>
      <c r="N64" s="91"/>
      <c r="O64" s="91"/>
      <c r="P64" s="105"/>
      <c r="Q64" s="85"/>
      <c r="R64" s="85"/>
      <c r="S64" s="85"/>
      <c r="T64" s="85"/>
      <c r="U64" s="85"/>
      <c r="V64" s="85"/>
      <c r="W64" s="85"/>
      <c r="X64" s="120"/>
      <c r="Y64" s="94"/>
      <c r="Z64" s="49"/>
      <c r="AA64" s="49"/>
    </row>
    <row r="65" spans="1:27" ht="14.25" customHeight="1">
      <c r="A65" s="77"/>
      <c r="B65" s="123"/>
      <c r="C65" s="94"/>
      <c r="D65" s="86"/>
      <c r="E65" s="101"/>
      <c r="F65" s="68" t="s">
        <v>105</v>
      </c>
      <c r="G65" s="83">
        <v>1.4</v>
      </c>
      <c r="H65" s="74"/>
      <c r="I65" s="63"/>
      <c r="J65" s="91"/>
      <c r="K65" s="91"/>
      <c r="L65" s="91"/>
      <c r="M65" s="91"/>
      <c r="N65" s="91"/>
      <c r="O65" s="91"/>
      <c r="P65" s="105"/>
      <c r="Q65" s="86"/>
      <c r="R65" s="86"/>
      <c r="S65" s="86"/>
      <c r="T65" s="86"/>
      <c r="U65" s="86"/>
      <c r="V65" s="86"/>
      <c r="W65" s="86"/>
      <c r="X65" s="120"/>
      <c r="Y65" s="94"/>
      <c r="Z65" s="49"/>
      <c r="AA65" s="49"/>
    </row>
    <row r="66" spans="1:27" ht="14.25" customHeight="1">
      <c r="A66" s="77"/>
      <c r="B66" s="123"/>
      <c r="C66" s="94"/>
      <c r="D66" s="86"/>
      <c r="E66" s="102"/>
      <c r="F66" s="68"/>
      <c r="G66" s="64"/>
      <c r="H66" s="75"/>
      <c r="I66" s="64"/>
      <c r="J66" s="91"/>
      <c r="K66" s="91"/>
      <c r="L66" s="91"/>
      <c r="M66" s="91"/>
      <c r="N66" s="91"/>
      <c r="O66" s="91"/>
      <c r="P66" s="105"/>
      <c r="Q66" s="87"/>
      <c r="R66" s="87"/>
      <c r="S66" s="87"/>
      <c r="T66" s="87"/>
      <c r="U66" s="87"/>
      <c r="V66" s="87"/>
      <c r="W66" s="87"/>
      <c r="X66" s="120"/>
      <c r="Y66" s="94"/>
      <c r="Z66" s="49"/>
      <c r="AA66" s="49"/>
    </row>
    <row r="67" spans="1:27" ht="14.25" customHeight="1">
      <c r="A67" s="77"/>
      <c r="B67" s="123"/>
      <c r="C67" s="94"/>
      <c r="D67" s="86"/>
      <c r="E67" s="100" t="s">
        <v>40</v>
      </c>
      <c r="F67" s="72" t="s">
        <v>100</v>
      </c>
      <c r="G67" s="82">
        <v>39</v>
      </c>
      <c r="H67" s="76"/>
      <c r="I67" s="63"/>
      <c r="J67" s="91"/>
      <c r="K67" s="91"/>
      <c r="L67" s="91"/>
      <c r="M67" s="91"/>
      <c r="N67" s="91"/>
      <c r="O67" s="91"/>
      <c r="P67" s="105"/>
      <c r="Q67" s="85"/>
      <c r="R67" s="85"/>
      <c r="S67" s="85"/>
      <c r="T67" s="85"/>
      <c r="U67" s="85"/>
      <c r="V67" s="85"/>
      <c r="W67" s="85"/>
      <c r="X67" s="120"/>
      <c r="Y67" s="94"/>
      <c r="Z67" s="49"/>
      <c r="AA67" s="49"/>
    </row>
    <row r="68" spans="1:27" ht="14.25" customHeight="1">
      <c r="A68" s="77"/>
      <c r="B68" s="123"/>
      <c r="C68" s="94"/>
      <c r="D68" s="86"/>
      <c r="E68" s="101"/>
      <c r="F68" s="68" t="s">
        <v>101</v>
      </c>
      <c r="G68" s="58">
        <v>0.4</v>
      </c>
      <c r="H68" s="74"/>
      <c r="I68" s="63"/>
      <c r="J68" s="91"/>
      <c r="K68" s="91"/>
      <c r="L68" s="91"/>
      <c r="M68" s="91"/>
      <c r="N68" s="91"/>
      <c r="O68" s="91"/>
      <c r="P68" s="105"/>
      <c r="Q68" s="86"/>
      <c r="R68" s="86"/>
      <c r="S68" s="86"/>
      <c r="T68" s="86"/>
      <c r="U68" s="86"/>
      <c r="V68" s="86"/>
      <c r="W68" s="86"/>
      <c r="X68" s="120"/>
      <c r="Y68" s="94"/>
      <c r="Z68" s="49"/>
      <c r="AA68" s="49"/>
    </row>
    <row r="69" spans="1:27" ht="14.25" customHeight="1">
      <c r="A69" s="77"/>
      <c r="B69" s="123"/>
      <c r="C69" s="94"/>
      <c r="D69" s="86"/>
      <c r="E69" s="102"/>
      <c r="F69" s="69"/>
      <c r="G69" s="59"/>
      <c r="H69" s="75"/>
      <c r="I69" s="64"/>
      <c r="J69" s="91"/>
      <c r="K69" s="91"/>
      <c r="L69" s="91"/>
      <c r="M69" s="91"/>
      <c r="N69" s="91"/>
      <c r="O69" s="91"/>
      <c r="P69" s="105"/>
      <c r="Q69" s="87"/>
      <c r="R69" s="87"/>
      <c r="S69" s="87"/>
      <c r="T69" s="87"/>
      <c r="U69" s="87"/>
      <c r="V69" s="87"/>
      <c r="W69" s="87"/>
      <c r="X69" s="120"/>
      <c r="Y69" s="94"/>
      <c r="Z69" s="49"/>
      <c r="AA69" s="49"/>
    </row>
    <row r="70" spans="1:27" ht="14.25" customHeight="1">
      <c r="A70" s="77"/>
      <c r="B70" s="123"/>
      <c r="C70" s="94"/>
      <c r="D70" s="86"/>
      <c r="E70" s="128" t="s">
        <v>141</v>
      </c>
      <c r="F70" s="67" t="s">
        <v>142</v>
      </c>
      <c r="G70" s="62">
        <v>6</v>
      </c>
      <c r="H70" s="76"/>
      <c r="I70" s="63"/>
      <c r="J70" s="91"/>
      <c r="K70" s="91"/>
      <c r="L70" s="91"/>
      <c r="M70" s="91"/>
      <c r="N70" s="91"/>
      <c r="O70" s="91"/>
      <c r="P70" s="105"/>
      <c r="Q70" s="85"/>
      <c r="R70" s="85"/>
      <c r="S70" s="85"/>
      <c r="T70" s="85"/>
      <c r="U70" s="85"/>
      <c r="V70" s="85"/>
      <c r="W70" s="85"/>
      <c r="X70" s="120"/>
      <c r="Y70" s="94"/>
      <c r="Z70" s="49"/>
      <c r="AA70" s="49"/>
    </row>
    <row r="71" spans="1:27" ht="14.25" customHeight="1">
      <c r="A71" s="77"/>
      <c r="B71" s="123"/>
      <c r="C71" s="94"/>
      <c r="D71" s="86"/>
      <c r="E71" s="129"/>
      <c r="F71" s="68" t="s">
        <v>143</v>
      </c>
      <c r="G71" s="83">
        <v>29</v>
      </c>
      <c r="H71" s="74"/>
      <c r="I71" s="63"/>
      <c r="J71" s="91"/>
      <c r="K71" s="91"/>
      <c r="L71" s="91"/>
      <c r="M71" s="91"/>
      <c r="N71" s="91"/>
      <c r="O71" s="91"/>
      <c r="P71" s="105"/>
      <c r="Q71" s="86"/>
      <c r="R71" s="86"/>
      <c r="S71" s="86"/>
      <c r="T71" s="86"/>
      <c r="U71" s="86"/>
      <c r="V71" s="86"/>
      <c r="W71" s="86"/>
      <c r="X71" s="120"/>
      <c r="Y71" s="94"/>
      <c r="Z71" s="49"/>
      <c r="AA71" s="49"/>
    </row>
    <row r="72" spans="1:27" ht="14.25" customHeight="1">
      <c r="A72" s="77"/>
      <c r="B72" s="124"/>
      <c r="C72" s="95"/>
      <c r="D72" s="87"/>
      <c r="E72" s="130"/>
      <c r="F72" s="69" t="s">
        <v>144</v>
      </c>
      <c r="G72" s="64">
        <v>0.4</v>
      </c>
      <c r="H72" s="75"/>
      <c r="I72" s="64"/>
      <c r="J72" s="92"/>
      <c r="K72" s="92"/>
      <c r="L72" s="92"/>
      <c r="M72" s="92"/>
      <c r="N72" s="92"/>
      <c r="O72" s="92"/>
      <c r="P72" s="106"/>
      <c r="Q72" s="87"/>
      <c r="R72" s="87"/>
      <c r="S72" s="87"/>
      <c r="T72" s="87"/>
      <c r="U72" s="87"/>
      <c r="V72" s="87"/>
      <c r="W72" s="87"/>
      <c r="X72" s="121"/>
      <c r="Y72" s="95"/>
      <c r="Z72" s="49"/>
      <c r="AA72" s="49"/>
    </row>
    <row r="73" spans="1:27" ht="14.25" customHeight="1">
      <c r="A73" s="77"/>
      <c r="B73" s="131" t="s">
        <v>127</v>
      </c>
      <c r="C73" s="132"/>
      <c r="D73" s="133"/>
      <c r="E73" s="125" t="s">
        <v>145</v>
      </c>
      <c r="F73" s="126"/>
      <c r="G73" s="126"/>
      <c r="H73" s="126"/>
      <c r="I73" s="126"/>
      <c r="J73" s="126"/>
      <c r="K73" s="126"/>
      <c r="L73" s="126"/>
      <c r="M73" s="126"/>
      <c r="N73" s="126"/>
      <c r="O73" s="126"/>
      <c r="P73" s="126"/>
      <c r="Q73" s="126"/>
      <c r="R73" s="126"/>
      <c r="S73" s="126"/>
      <c r="T73" s="126"/>
      <c r="U73" s="126"/>
      <c r="V73" s="126"/>
      <c r="W73" s="126"/>
      <c r="X73" s="126"/>
      <c r="Y73" s="127"/>
      <c r="Z73" s="49"/>
      <c r="AA73" s="49"/>
    </row>
    <row r="74" spans="1:27" ht="14.25" customHeight="1">
      <c r="A74" s="77"/>
      <c r="B74" s="110" t="s">
        <v>146</v>
      </c>
      <c r="C74" s="111"/>
      <c r="D74" s="111"/>
      <c r="E74" s="112"/>
      <c r="F74" s="110" t="s">
        <v>147</v>
      </c>
      <c r="G74" s="111"/>
      <c r="H74" s="111"/>
      <c r="I74" s="111"/>
      <c r="J74" s="111"/>
      <c r="K74" s="111"/>
      <c r="L74" s="111"/>
      <c r="M74" s="111"/>
      <c r="N74" s="111"/>
      <c r="O74" s="111"/>
      <c r="P74" s="111"/>
      <c r="Q74" s="111"/>
      <c r="R74" s="111"/>
      <c r="S74" s="111"/>
      <c r="T74" s="111"/>
      <c r="U74" s="111"/>
      <c r="V74" s="111"/>
      <c r="W74" s="111"/>
      <c r="X74" s="111"/>
      <c r="Y74" s="112"/>
      <c r="Z74" s="49"/>
      <c r="AA74" s="49"/>
    </row>
    <row r="75" spans="1:27" ht="14.25" customHeight="1">
      <c r="A75" s="77"/>
      <c r="B75" s="113"/>
      <c r="C75" s="114"/>
      <c r="D75" s="114"/>
      <c r="E75" s="115"/>
      <c r="F75" s="113"/>
      <c r="G75" s="114"/>
      <c r="H75" s="114"/>
      <c r="I75" s="114"/>
      <c r="J75" s="114"/>
      <c r="K75" s="114"/>
      <c r="L75" s="114"/>
      <c r="M75" s="114"/>
      <c r="N75" s="114"/>
      <c r="O75" s="114"/>
      <c r="P75" s="114"/>
      <c r="Q75" s="114"/>
      <c r="R75" s="114"/>
      <c r="S75" s="114"/>
      <c r="T75" s="114"/>
      <c r="U75" s="114"/>
      <c r="V75" s="114"/>
      <c r="W75" s="114"/>
      <c r="X75" s="114"/>
      <c r="Y75" s="115"/>
      <c r="Z75" s="49"/>
      <c r="AA75" s="49"/>
    </row>
    <row r="76" spans="1:27" ht="14.25" customHeight="1">
      <c r="A76" s="77"/>
      <c r="B76" s="113"/>
      <c r="C76" s="114"/>
      <c r="D76" s="114"/>
      <c r="E76" s="115"/>
      <c r="F76" s="113"/>
      <c r="G76" s="114"/>
      <c r="H76" s="114"/>
      <c r="I76" s="114"/>
      <c r="J76" s="114"/>
      <c r="K76" s="114"/>
      <c r="L76" s="114"/>
      <c r="M76" s="114"/>
      <c r="N76" s="114"/>
      <c r="O76" s="114"/>
      <c r="P76" s="114"/>
      <c r="Q76" s="114"/>
      <c r="R76" s="114"/>
      <c r="S76" s="114"/>
      <c r="T76" s="114"/>
      <c r="U76" s="114"/>
      <c r="V76" s="114"/>
      <c r="W76" s="114"/>
      <c r="X76" s="114"/>
      <c r="Y76" s="115"/>
      <c r="Z76" s="49"/>
      <c r="AA76" s="49"/>
    </row>
    <row r="77" spans="1:27" ht="14.25" customHeight="1">
      <c r="A77" s="77"/>
      <c r="B77" s="116"/>
      <c r="C77" s="117"/>
      <c r="D77" s="117"/>
      <c r="E77" s="118"/>
      <c r="F77" s="116"/>
      <c r="G77" s="117"/>
      <c r="H77" s="117"/>
      <c r="I77" s="117"/>
      <c r="J77" s="117"/>
      <c r="K77" s="117"/>
      <c r="L77" s="117"/>
      <c r="M77" s="117"/>
      <c r="N77" s="117"/>
      <c r="O77" s="117"/>
      <c r="P77" s="117"/>
      <c r="Q77" s="117"/>
      <c r="R77" s="117"/>
      <c r="S77" s="117"/>
      <c r="T77" s="117"/>
      <c r="U77" s="117"/>
      <c r="V77" s="117"/>
      <c r="W77" s="117"/>
      <c r="X77" s="117"/>
      <c r="Y77" s="118"/>
      <c r="Z77" s="49"/>
      <c r="AA77" s="49"/>
    </row>
    <row r="78" spans="1:27" ht="14.25" customHeight="1">
      <c r="A78" s="77"/>
      <c r="B78" s="135" t="s">
        <v>148</v>
      </c>
      <c r="C78" s="135"/>
      <c r="D78" s="135"/>
      <c r="E78" s="135"/>
      <c r="F78" s="135"/>
      <c r="G78" s="135"/>
      <c r="H78" s="135"/>
      <c r="I78" s="135"/>
      <c r="J78" s="135"/>
      <c r="K78" s="135"/>
      <c r="L78" s="135"/>
      <c r="M78" s="135"/>
      <c r="N78" s="135"/>
      <c r="O78" s="135"/>
      <c r="P78" s="135"/>
      <c r="Q78" s="135"/>
      <c r="R78" s="135"/>
      <c r="S78" s="135"/>
      <c r="T78" s="135"/>
      <c r="U78" s="135"/>
      <c r="V78" s="135"/>
      <c r="W78" s="135"/>
      <c r="X78" s="135"/>
      <c r="Y78" s="135"/>
      <c r="Z78" s="49"/>
      <c r="AA78" s="49"/>
    </row>
    <row r="79" spans="1:44" ht="21" customHeight="1">
      <c r="A79" s="77"/>
      <c r="B79" s="134" t="s">
        <v>149</v>
      </c>
      <c r="C79" s="134"/>
      <c r="D79" s="134"/>
      <c r="E79" s="134"/>
      <c r="F79" s="134"/>
      <c r="G79" s="134"/>
      <c r="H79" s="134" t="s">
        <v>61</v>
      </c>
      <c r="I79" s="134"/>
      <c r="J79" s="134"/>
      <c r="K79" s="134"/>
      <c r="L79" s="134"/>
      <c r="M79" s="134"/>
      <c r="N79" s="134"/>
      <c r="O79" s="134"/>
      <c r="P79" s="134"/>
      <c r="Q79" s="134"/>
      <c r="R79" s="134"/>
      <c r="S79" s="134"/>
      <c r="T79" s="134" t="s">
        <v>150</v>
      </c>
      <c r="U79" s="134"/>
      <c r="V79" s="134"/>
      <c r="W79" s="134"/>
      <c r="X79" s="134"/>
      <c r="Y79" s="134"/>
      <c r="Z79" s="49"/>
      <c r="AA79" s="49"/>
      <c r="AB79" s="49"/>
      <c r="AC79" s="49"/>
      <c r="AD79" s="51"/>
      <c r="AE79" s="49"/>
      <c r="AF79" s="49"/>
      <c r="AG79" s="49"/>
      <c r="AH79" s="49"/>
      <c r="AI79" s="49"/>
      <c r="AJ79" s="49"/>
      <c r="AK79" s="49"/>
      <c r="AL79" s="49"/>
      <c r="AM79" s="49"/>
      <c r="AN79" s="49"/>
      <c r="AO79" s="49"/>
      <c r="AP79" s="49"/>
      <c r="AQ79" s="49"/>
      <c r="AR79" s="49"/>
    </row>
    <row r="80" ht="15.75">
      <c r="B80" s="53"/>
    </row>
  </sheetData>
  <sheetProtection formatCells="0" selectLockedCells="1" selectUnlockedCells="1"/>
  <protectedRanges>
    <protectedRange password="C60F" sqref="V78:Y78" name="範圍1"/>
  </protectedRanges>
  <mergeCells count="280">
    <mergeCell ref="X8:X10"/>
    <mergeCell ref="X11:X13"/>
    <mergeCell ref="X14:X16"/>
    <mergeCell ref="X17:X19"/>
    <mergeCell ref="V1:X1"/>
    <mergeCell ref="B2:E2"/>
    <mergeCell ref="F2:U2"/>
    <mergeCell ref="T17:T19"/>
    <mergeCell ref="V14:V16"/>
    <mergeCell ref="G4:G7"/>
    <mergeCell ref="B20:D20"/>
    <mergeCell ref="B3:B7"/>
    <mergeCell ref="C3:C7"/>
    <mergeCell ref="D3:D7"/>
    <mergeCell ref="E4:E7"/>
    <mergeCell ref="Y3:Y7"/>
    <mergeCell ref="R8:R10"/>
    <mergeCell ref="V11:V13"/>
    <mergeCell ref="S8:S10"/>
    <mergeCell ref="Y8:Y19"/>
    <mergeCell ref="I4:I7"/>
    <mergeCell ref="E3:P3"/>
    <mergeCell ref="F4:F7"/>
    <mergeCell ref="J5:J7"/>
    <mergeCell ref="B79:G79"/>
    <mergeCell ref="H79:S79"/>
    <mergeCell ref="R24:R26"/>
    <mergeCell ref="O34:O46"/>
    <mergeCell ref="P34:P46"/>
    <mergeCell ref="Q34:Q37"/>
    <mergeCell ref="T79:Y79"/>
    <mergeCell ref="B78:Y78"/>
    <mergeCell ref="L21:L32"/>
    <mergeCell ref="E24:E26"/>
    <mergeCell ref="Y34:Y46"/>
    <mergeCell ref="W44:W46"/>
    <mergeCell ref="W24:W26"/>
    <mergeCell ref="S24:S26"/>
    <mergeCell ref="U34:U37"/>
    <mergeCell ref="W27:W29"/>
    <mergeCell ref="R34:R37"/>
    <mergeCell ref="S27:S29"/>
    <mergeCell ref="V44:V46"/>
    <mergeCell ref="U44:U46"/>
    <mergeCell ref="T44:T46"/>
    <mergeCell ref="U38:U40"/>
    <mergeCell ref="T34:T37"/>
    <mergeCell ref="V41:V43"/>
    <mergeCell ref="D61:D72"/>
    <mergeCell ref="E60:Y60"/>
    <mergeCell ref="S67:S69"/>
    <mergeCell ref="R70:R72"/>
    <mergeCell ref="Y21:Y32"/>
    <mergeCell ref="M21:M32"/>
    <mergeCell ref="N21:N32"/>
    <mergeCell ref="S38:S40"/>
    <mergeCell ref="U30:U32"/>
    <mergeCell ref="S34:S37"/>
    <mergeCell ref="U67:U69"/>
    <mergeCell ref="S61:S63"/>
    <mergeCell ref="U61:U63"/>
    <mergeCell ref="U70:U72"/>
    <mergeCell ref="T67:T69"/>
    <mergeCell ref="T70:T72"/>
    <mergeCell ref="U64:U66"/>
    <mergeCell ref="B73:D73"/>
    <mergeCell ref="B60:D60"/>
    <mergeCell ref="R44:R46"/>
    <mergeCell ref="J48:J59"/>
    <mergeCell ref="L61:L72"/>
    <mergeCell ref="D34:D46"/>
    <mergeCell ref="E73:Y73"/>
    <mergeCell ref="W67:W69"/>
    <mergeCell ref="W70:W72"/>
    <mergeCell ref="S70:S72"/>
    <mergeCell ref="R61:R63"/>
    <mergeCell ref="R67:R69"/>
    <mergeCell ref="P61:P72"/>
    <mergeCell ref="N61:N72"/>
    <mergeCell ref="O61:O72"/>
    <mergeCell ref="Q67:Q69"/>
    <mergeCell ref="B21:B32"/>
    <mergeCell ref="X44:X46"/>
    <mergeCell ref="L34:L46"/>
    <mergeCell ref="M34:M46"/>
    <mergeCell ref="N34:N46"/>
    <mergeCell ref="B61:B72"/>
    <mergeCell ref="Q44:Q46"/>
    <mergeCell ref="V70:V72"/>
    <mergeCell ref="E67:E69"/>
    <mergeCell ref="C21:C32"/>
    <mergeCell ref="J61:J72"/>
    <mergeCell ref="E64:E66"/>
    <mergeCell ref="E70:E72"/>
    <mergeCell ref="S64:S66"/>
    <mergeCell ref="E48:E50"/>
    <mergeCell ref="J21:J32"/>
    <mergeCell ref="Q70:Q72"/>
    <mergeCell ref="Q64:Q66"/>
    <mergeCell ref="R64:R66"/>
    <mergeCell ref="K61:K72"/>
    <mergeCell ref="R57:R59"/>
    <mergeCell ref="B47:D47"/>
    <mergeCell ref="C61:C72"/>
    <mergeCell ref="E11:E13"/>
    <mergeCell ref="E14:E16"/>
    <mergeCell ref="D48:D59"/>
    <mergeCell ref="C34:C46"/>
    <mergeCell ref="E20:Y20"/>
    <mergeCell ref="D8:D19"/>
    <mergeCell ref="E21:E23"/>
    <mergeCell ref="B8:B19"/>
    <mergeCell ref="C8:C19"/>
    <mergeCell ref="B33:D33"/>
    <mergeCell ref="K34:K46"/>
    <mergeCell ref="T14:T16"/>
    <mergeCell ref="D21:D32"/>
    <mergeCell ref="E17:E19"/>
    <mergeCell ref="E30:E32"/>
    <mergeCell ref="E27:E29"/>
    <mergeCell ref="P8:P19"/>
    <mergeCell ref="E44:E46"/>
    <mergeCell ref="W38:W40"/>
    <mergeCell ref="Y48:Y59"/>
    <mergeCell ref="R54:R56"/>
    <mergeCell ref="S44:S46"/>
    <mergeCell ref="R48:R50"/>
    <mergeCell ref="U48:U50"/>
    <mergeCell ref="U54:U56"/>
    <mergeCell ref="T57:T59"/>
    <mergeCell ref="E57:E59"/>
    <mergeCell ref="R51:R53"/>
    <mergeCell ref="B34:B46"/>
    <mergeCell ref="E41:E43"/>
    <mergeCell ref="E54:E56"/>
    <mergeCell ref="B48:B59"/>
    <mergeCell ref="C48:C59"/>
    <mergeCell ref="M48:M59"/>
    <mergeCell ref="N48:N59"/>
    <mergeCell ref="E38:E40"/>
    <mergeCell ref="E47:Y47"/>
    <mergeCell ref="Q48:Q50"/>
    <mergeCell ref="Q51:Q53"/>
    <mergeCell ref="M61:M72"/>
    <mergeCell ref="E51:E53"/>
    <mergeCell ref="V54:V56"/>
    <mergeCell ref="U51:U53"/>
    <mergeCell ref="K48:K59"/>
    <mergeCell ref="L48:L59"/>
    <mergeCell ref="U57:U59"/>
    <mergeCell ref="S57:S59"/>
    <mergeCell ref="P48:P59"/>
    <mergeCell ref="X57:X59"/>
    <mergeCell ref="T48:T50"/>
    <mergeCell ref="E61:E63"/>
    <mergeCell ref="T54:T56"/>
    <mergeCell ref="T61:T63"/>
    <mergeCell ref="Q61:Q63"/>
    <mergeCell ref="X51:X53"/>
    <mergeCell ref="W48:W50"/>
    <mergeCell ref="O48:O59"/>
    <mergeCell ref="W57:W59"/>
    <mergeCell ref="V61:V63"/>
    <mergeCell ref="W54:W56"/>
    <mergeCell ref="X61:X72"/>
    <mergeCell ref="V48:V50"/>
    <mergeCell ref="W61:W63"/>
    <mergeCell ref="V67:V69"/>
    <mergeCell ref="V64:V66"/>
    <mergeCell ref="T51:T53"/>
    <mergeCell ref="B74:E77"/>
    <mergeCell ref="Q54:Q56"/>
    <mergeCell ref="Q57:Q59"/>
    <mergeCell ref="S51:S53"/>
    <mergeCell ref="F74:Y77"/>
    <mergeCell ref="X54:X56"/>
    <mergeCell ref="W64:W66"/>
    <mergeCell ref="V51:V53"/>
    <mergeCell ref="W51:W53"/>
    <mergeCell ref="X48:X50"/>
    <mergeCell ref="V57:V59"/>
    <mergeCell ref="Y61:Y72"/>
    <mergeCell ref="T64:T66"/>
    <mergeCell ref="Q38:Q40"/>
    <mergeCell ref="R38:R40"/>
    <mergeCell ref="T38:T40"/>
    <mergeCell ref="U41:U43"/>
    <mergeCell ref="S48:S50"/>
    <mergeCell ref="S54:S56"/>
    <mergeCell ref="W41:W43"/>
    <mergeCell ref="X41:X43"/>
    <mergeCell ref="X30:X32"/>
    <mergeCell ref="V30:V32"/>
    <mergeCell ref="U24:U26"/>
    <mergeCell ref="V34:V37"/>
    <mergeCell ref="W34:W37"/>
    <mergeCell ref="X38:X40"/>
    <mergeCell ref="X24:X26"/>
    <mergeCell ref="U27:U29"/>
    <mergeCell ref="S4:S7"/>
    <mergeCell ref="P21:P32"/>
    <mergeCell ref="Q21:Q23"/>
    <mergeCell ref="Q8:Q10"/>
    <mergeCell ref="S14:S16"/>
    <mergeCell ref="T8:T10"/>
    <mergeCell ref="Q14:Q16"/>
    <mergeCell ref="R21:R23"/>
    <mergeCell ref="K8:K19"/>
    <mergeCell ref="R27:R29"/>
    <mergeCell ref="P5:P7"/>
    <mergeCell ref="Q4:Q7"/>
    <mergeCell ref="L8:L19"/>
    <mergeCell ref="M8:M19"/>
    <mergeCell ref="O21:O32"/>
    <mergeCell ref="H4:H7"/>
    <mergeCell ref="R4:R7"/>
    <mergeCell ref="U14:U16"/>
    <mergeCell ref="T11:T13"/>
    <mergeCell ref="U4:U6"/>
    <mergeCell ref="T4:T6"/>
    <mergeCell ref="J4:P4"/>
    <mergeCell ref="U8:U10"/>
    <mergeCell ref="K5:K7"/>
    <mergeCell ref="J8:J19"/>
    <mergeCell ref="L5:L7"/>
    <mergeCell ref="N5:N7"/>
    <mergeCell ref="E8:E10"/>
    <mergeCell ref="W30:W32"/>
    <mergeCell ref="S17:S19"/>
    <mergeCell ref="R14:R16"/>
    <mergeCell ref="Q11:Q13"/>
    <mergeCell ref="W21:W23"/>
    <mergeCell ref="V8:V10"/>
    <mergeCell ref="V17:V19"/>
    <mergeCell ref="R11:R13"/>
    <mergeCell ref="J34:J46"/>
    <mergeCell ref="T30:T32"/>
    <mergeCell ref="T27:T29"/>
    <mergeCell ref="R30:R32"/>
    <mergeCell ref="S30:S32"/>
    <mergeCell ref="R17:R19"/>
    <mergeCell ref="K21:K32"/>
    <mergeCell ref="Q27:Q29"/>
    <mergeCell ref="S21:S23"/>
    <mergeCell ref="V2:X2"/>
    <mergeCell ref="W4:W6"/>
    <mergeCell ref="X4:X6"/>
    <mergeCell ref="T3:X3"/>
    <mergeCell ref="Q3:S3"/>
    <mergeCell ref="Q41:Q43"/>
    <mergeCell ref="R41:R43"/>
    <mergeCell ref="Q17:Q19"/>
    <mergeCell ref="S41:S43"/>
    <mergeCell ref="T41:T43"/>
    <mergeCell ref="V38:V40"/>
    <mergeCell ref="Q30:Q32"/>
    <mergeCell ref="U17:U19"/>
    <mergeCell ref="M5:M7"/>
    <mergeCell ref="O5:O7"/>
    <mergeCell ref="N8:N19"/>
    <mergeCell ref="O8:O19"/>
    <mergeCell ref="V4:V6"/>
    <mergeCell ref="Q24:Q26"/>
    <mergeCell ref="U11:U13"/>
    <mergeCell ref="X34:X37"/>
    <mergeCell ref="T21:T23"/>
    <mergeCell ref="X27:X29"/>
    <mergeCell ref="V27:V29"/>
    <mergeCell ref="X21:X23"/>
    <mergeCell ref="S11:S13"/>
    <mergeCell ref="U21:U23"/>
    <mergeCell ref="V24:V26"/>
    <mergeCell ref="E33:Y33"/>
    <mergeCell ref="E34:E37"/>
    <mergeCell ref="W8:W10"/>
    <mergeCell ref="W11:W13"/>
    <mergeCell ref="W14:W16"/>
    <mergeCell ref="W17:W19"/>
    <mergeCell ref="V21:V23"/>
    <mergeCell ref="T24:T26"/>
  </mergeCells>
  <printOptions horizontalCentered="1" verticalCentered="1"/>
  <pageMargins left="0.5905511811023623" right="0.5905511811023623" top="0.1968503937007874" bottom="0.1968503937007874" header="0" footer="0"/>
  <pageSetup fitToHeight="1" fitToWidth="1" horizontalDpi="600" verticalDpi="600" orientation="portrait" paperSize="9" scale="68" r:id="rId1"/>
  <rowBreaks count="1" manualBreakCount="1">
    <brk id="7" max="255" man="1"/>
  </rowBreaks>
  <colBreaks count="2" manualBreakCount="2">
    <brk id="24" min="1" max="77" man="1"/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114"/>
  <sheetViews>
    <sheetView zoomScalePageLayoutView="0" workbookViewId="0" topLeftCell="D6">
      <selection activeCell="I20" sqref="I20"/>
    </sheetView>
  </sheetViews>
  <sheetFormatPr defaultColWidth="9.00390625" defaultRowHeight="16.5"/>
  <cols>
    <col min="1" max="1" width="15.625" style="0" customWidth="1"/>
    <col min="2" max="3" width="8.75390625" style="0" customWidth="1"/>
    <col min="4" max="4" width="8.375" style="0" customWidth="1"/>
    <col min="5" max="5" width="7.75390625" style="0" customWidth="1"/>
    <col min="6" max="6" width="7.50390625" style="0" customWidth="1"/>
  </cols>
  <sheetData>
    <row r="1" ht="15.75">
      <c r="A1" t="s">
        <v>22</v>
      </c>
    </row>
    <row r="2" spans="1:13" ht="15.75">
      <c r="A2" s="1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3" t="s">
        <v>5</v>
      </c>
      <c r="H2" s="1" t="s">
        <v>6</v>
      </c>
      <c r="I2" s="2" t="s">
        <v>1</v>
      </c>
      <c r="J2" s="3" t="s">
        <v>2</v>
      </c>
      <c r="K2" s="3" t="s">
        <v>3</v>
      </c>
      <c r="L2" s="3" t="s">
        <v>4</v>
      </c>
      <c r="M2" s="4" t="s">
        <v>5</v>
      </c>
    </row>
    <row r="3" spans="1:13" ht="16.5" thickBot="1">
      <c r="A3" s="5"/>
      <c r="B3" s="6" t="s">
        <v>7</v>
      </c>
      <c r="C3" s="7" t="s">
        <v>8</v>
      </c>
      <c r="D3" s="8" t="s">
        <v>9</v>
      </c>
      <c r="E3" s="8" t="s">
        <v>9</v>
      </c>
      <c r="F3" s="8" t="s">
        <v>9</v>
      </c>
      <c r="H3" s="5"/>
      <c r="I3" s="9" t="s">
        <v>7</v>
      </c>
      <c r="J3" s="7" t="s">
        <v>8</v>
      </c>
      <c r="K3" s="8" t="s">
        <v>9</v>
      </c>
      <c r="L3" s="8" t="s">
        <v>9</v>
      </c>
      <c r="M3" s="10" t="s">
        <v>9</v>
      </c>
    </row>
    <row r="4" spans="1:13" ht="15.75">
      <c r="A4" s="11" t="s">
        <v>10</v>
      </c>
      <c r="B4" s="37" t="e">
        <f>#REF!</f>
        <v>#REF!</v>
      </c>
      <c r="C4" s="12">
        <v>152</v>
      </c>
      <c r="D4" s="13"/>
      <c r="E4" s="14"/>
      <c r="F4" s="14"/>
      <c r="H4" s="15" t="s">
        <v>10</v>
      </c>
      <c r="I4" s="16">
        <v>1</v>
      </c>
      <c r="J4" s="12">
        <v>152</v>
      </c>
      <c r="K4" s="17">
        <v>8</v>
      </c>
      <c r="L4" s="18">
        <v>8</v>
      </c>
      <c r="M4" s="19">
        <v>12</v>
      </c>
    </row>
    <row r="5" spans="1:13" ht="15.75">
      <c r="A5" s="11" t="s">
        <v>11</v>
      </c>
      <c r="B5" s="37" t="e">
        <f>#REF!</f>
        <v>#REF!</v>
      </c>
      <c r="C5" s="12">
        <v>116</v>
      </c>
      <c r="D5" s="13"/>
      <c r="E5" s="14"/>
      <c r="F5" s="14"/>
      <c r="H5" s="15" t="s">
        <v>11</v>
      </c>
      <c r="I5" s="20">
        <v>1</v>
      </c>
      <c r="J5" s="12">
        <v>116</v>
      </c>
      <c r="K5" s="21">
        <v>8</v>
      </c>
      <c r="L5" s="22">
        <v>4</v>
      </c>
      <c r="M5" s="23">
        <v>12</v>
      </c>
    </row>
    <row r="6" spans="1:13" ht="15.75">
      <c r="A6" s="11" t="s">
        <v>12</v>
      </c>
      <c r="B6" s="37" t="e">
        <f>#REF!</f>
        <v>#REF!</v>
      </c>
      <c r="C6" s="12">
        <v>80</v>
      </c>
      <c r="D6" s="13"/>
      <c r="E6" s="14"/>
      <c r="F6" s="14"/>
      <c r="H6" s="15" t="s">
        <v>12</v>
      </c>
      <c r="I6" s="20">
        <v>1</v>
      </c>
      <c r="J6" s="12">
        <v>80</v>
      </c>
      <c r="K6" s="21">
        <v>8</v>
      </c>
      <c r="L6" s="22"/>
      <c r="M6" s="23">
        <v>12</v>
      </c>
    </row>
    <row r="7" spans="1:13" ht="15.75">
      <c r="A7" s="11" t="s">
        <v>23</v>
      </c>
      <c r="B7" s="37" t="e">
        <f>#REF!</f>
        <v>#REF!</v>
      </c>
      <c r="C7" s="12">
        <v>75</v>
      </c>
      <c r="D7" s="13" t="e">
        <f>1.4*B7</f>
        <v>#REF!</v>
      </c>
      <c r="E7" s="14" t="e">
        <f>0.1*B7</f>
        <v>#REF!</v>
      </c>
      <c r="F7" s="14"/>
      <c r="H7" s="11" t="s">
        <v>23</v>
      </c>
      <c r="I7" s="20">
        <v>1</v>
      </c>
      <c r="J7" s="12">
        <v>75</v>
      </c>
      <c r="K7" s="21">
        <v>1.4</v>
      </c>
      <c r="L7" s="22">
        <v>0.1</v>
      </c>
      <c r="M7" s="23" t="s">
        <v>24</v>
      </c>
    </row>
    <row r="8" spans="1:13" ht="15.75">
      <c r="A8" s="11" t="s">
        <v>13</v>
      </c>
      <c r="B8" s="37" t="e">
        <f>#REF!</f>
        <v>#REF!</v>
      </c>
      <c r="C8" s="12">
        <v>24</v>
      </c>
      <c r="D8" s="13" t="e">
        <f>1*B8</f>
        <v>#REF!</v>
      </c>
      <c r="E8" s="14"/>
      <c r="F8" s="14" t="e">
        <f>5*B8</f>
        <v>#REF!</v>
      </c>
      <c r="H8" s="15" t="s">
        <v>13</v>
      </c>
      <c r="I8" s="20">
        <v>1</v>
      </c>
      <c r="J8" s="12">
        <v>24</v>
      </c>
      <c r="K8" s="21">
        <v>1</v>
      </c>
      <c r="L8" s="22"/>
      <c r="M8" s="23">
        <v>5</v>
      </c>
    </row>
    <row r="9" spans="1:13" ht="15.75">
      <c r="A9" s="11" t="s">
        <v>14</v>
      </c>
      <c r="B9" s="37" t="e">
        <f>#REF!</f>
        <v>#REF!</v>
      </c>
      <c r="C9" s="12">
        <v>60</v>
      </c>
      <c r="D9" s="13"/>
      <c r="E9" s="14"/>
      <c r="F9" s="14" t="e">
        <f>15*B9</f>
        <v>#REF!</v>
      </c>
      <c r="H9" s="15" t="s">
        <v>14</v>
      </c>
      <c r="I9" s="20">
        <v>1</v>
      </c>
      <c r="J9" s="12">
        <v>60</v>
      </c>
      <c r="K9" s="21"/>
      <c r="L9" s="22"/>
      <c r="M9" s="23">
        <v>15</v>
      </c>
    </row>
    <row r="10" spans="1:13" ht="15.75">
      <c r="A10" s="24" t="s">
        <v>15</v>
      </c>
      <c r="B10" s="37" t="e">
        <f>#REF!</f>
        <v>#REF!</v>
      </c>
      <c r="C10" s="12">
        <v>68</v>
      </c>
      <c r="D10" s="14" t="e">
        <f>2*B10</f>
        <v>#REF!</v>
      </c>
      <c r="E10" s="14"/>
      <c r="F10" s="14" t="e">
        <f>15*B10</f>
        <v>#REF!</v>
      </c>
      <c r="H10" s="15" t="s">
        <v>15</v>
      </c>
      <c r="I10" s="20">
        <v>1</v>
      </c>
      <c r="J10" s="12">
        <v>68</v>
      </c>
      <c r="K10" s="21">
        <v>2</v>
      </c>
      <c r="L10" s="22"/>
      <c r="M10" s="23">
        <v>15</v>
      </c>
    </row>
    <row r="11" spans="1:13" ht="15.75">
      <c r="A11" s="24" t="s">
        <v>16</v>
      </c>
      <c r="B11" s="37" t="e">
        <f>#REF!</f>
        <v>#REF!</v>
      </c>
      <c r="C11" s="12">
        <v>55</v>
      </c>
      <c r="D11" s="14" t="e">
        <f>7*B11</f>
        <v>#REF!</v>
      </c>
      <c r="E11" s="14" t="e">
        <f>3*B11</f>
        <v>#REF!</v>
      </c>
      <c r="F11" s="14"/>
      <c r="H11" s="15" t="s">
        <v>16</v>
      </c>
      <c r="I11" s="20">
        <v>1</v>
      </c>
      <c r="J11" s="12">
        <v>55</v>
      </c>
      <c r="K11" s="21">
        <v>7</v>
      </c>
      <c r="L11" s="22">
        <v>3</v>
      </c>
      <c r="M11" s="23"/>
    </row>
    <row r="12" spans="1:13" ht="15.75">
      <c r="A12" s="24" t="s">
        <v>17</v>
      </c>
      <c r="B12" s="37" t="e">
        <f>#REF!</f>
        <v>#REF!</v>
      </c>
      <c r="C12" s="12">
        <v>73</v>
      </c>
      <c r="D12" s="14" t="e">
        <f>7*B12</f>
        <v>#REF!</v>
      </c>
      <c r="E12" s="14" t="e">
        <f>5*B12</f>
        <v>#REF!</v>
      </c>
      <c r="F12" s="14"/>
      <c r="H12" s="15" t="s">
        <v>17</v>
      </c>
      <c r="I12" s="20">
        <v>1</v>
      </c>
      <c r="J12" s="12">
        <v>73</v>
      </c>
      <c r="K12" s="21">
        <v>7</v>
      </c>
      <c r="L12" s="22">
        <v>5</v>
      </c>
      <c r="M12" s="23"/>
    </row>
    <row r="13" spans="1:13" ht="15.75">
      <c r="A13" s="24" t="s">
        <v>18</v>
      </c>
      <c r="B13" s="37" t="e">
        <f>#REF!</f>
        <v>#REF!</v>
      </c>
      <c r="C13" s="12">
        <v>118</v>
      </c>
      <c r="D13" s="14" t="e">
        <f>7*B13</f>
        <v>#REF!</v>
      </c>
      <c r="E13" s="14" t="e">
        <f>10*B13</f>
        <v>#REF!</v>
      </c>
      <c r="F13" s="14"/>
      <c r="H13" s="15" t="s">
        <v>18</v>
      </c>
      <c r="I13" s="20">
        <v>1</v>
      </c>
      <c r="J13" s="12">
        <v>118</v>
      </c>
      <c r="K13" s="21">
        <v>7</v>
      </c>
      <c r="L13" s="22">
        <v>10</v>
      </c>
      <c r="M13" s="23"/>
    </row>
    <row r="14" spans="1:13" ht="15.75">
      <c r="A14" s="25" t="s">
        <v>19</v>
      </c>
      <c r="B14" s="37" t="e">
        <f>#REF!</f>
        <v>#REF!</v>
      </c>
      <c r="C14" s="26">
        <v>45</v>
      </c>
      <c r="D14" s="27"/>
      <c r="E14" s="27" t="e">
        <f>5*B14</f>
        <v>#REF!</v>
      </c>
      <c r="F14" s="27"/>
      <c r="H14" s="42" t="s">
        <v>19</v>
      </c>
      <c r="I14" s="43">
        <v>1</v>
      </c>
      <c r="J14" s="44">
        <v>45</v>
      </c>
      <c r="K14" s="45"/>
      <c r="L14" s="46">
        <v>5</v>
      </c>
      <c r="M14" s="47"/>
    </row>
    <row r="15" spans="1:13" ht="16.5" thickBot="1">
      <c r="A15" s="39" t="s">
        <v>25</v>
      </c>
      <c r="B15" s="37" t="e">
        <f>#REF!</f>
        <v>#REF!</v>
      </c>
      <c r="C15" s="41">
        <v>494</v>
      </c>
      <c r="D15" s="40" t="e">
        <f>10.8*B15</f>
        <v>#REF!</v>
      </c>
      <c r="E15" s="40" t="e">
        <f>24.1*B15</f>
        <v>#REF!</v>
      </c>
      <c r="F15" s="40" t="e">
        <f>56*B15</f>
        <v>#REF!</v>
      </c>
      <c r="H15" s="28" t="s">
        <v>26</v>
      </c>
      <c r="I15" s="29">
        <v>1</v>
      </c>
      <c r="J15" s="26">
        <v>494</v>
      </c>
      <c r="K15" s="30">
        <v>10.8</v>
      </c>
      <c r="L15" s="31">
        <v>24.1</v>
      </c>
      <c r="M15" s="32">
        <v>56</v>
      </c>
    </row>
    <row r="16" spans="1:6" ht="17.25">
      <c r="A16" s="15" t="s">
        <v>20</v>
      </c>
      <c r="B16" s="38" t="e">
        <f>(C4*B4)+(C5*B5)+(C6*B6)+(C8*B8)+(C9*B9)+(C10*B10)+(C11*B11)+(C12*B12)+(C13*B13)+(C14*B14)+(B15*C15)+(C7*B7)</f>
        <v>#REF!</v>
      </c>
      <c r="C16" s="33"/>
      <c r="D16" s="14" t="e">
        <f>SUM(D4:D15)</f>
        <v>#REF!</v>
      </c>
      <c r="E16" s="14" t="e">
        <f>SUM(E4:E15)</f>
        <v>#REF!</v>
      </c>
      <c r="F16" s="14" t="e">
        <f>SUM(F4:F15)</f>
        <v>#REF!</v>
      </c>
    </row>
    <row r="17" spans="1:6" ht="15.75">
      <c r="A17" s="28" t="s">
        <v>21</v>
      </c>
      <c r="B17" s="34"/>
      <c r="C17" s="35"/>
      <c r="D17" s="36"/>
      <c r="E17" s="36"/>
      <c r="F17" s="36"/>
    </row>
    <row r="18" spans="2:6" ht="15.75">
      <c r="B18" t="s">
        <v>27</v>
      </c>
      <c r="D18" t="s">
        <v>28</v>
      </c>
      <c r="E18" t="s">
        <v>29</v>
      </c>
      <c r="F18" t="s">
        <v>30</v>
      </c>
    </row>
    <row r="20" ht="15.75">
      <c r="A20" t="s">
        <v>31</v>
      </c>
    </row>
    <row r="21" spans="1:6" ht="15.75">
      <c r="A21" s="1" t="s">
        <v>0</v>
      </c>
      <c r="B21" s="2" t="s">
        <v>1</v>
      </c>
      <c r="C21" s="3" t="s">
        <v>2</v>
      </c>
      <c r="D21" s="3" t="s">
        <v>3</v>
      </c>
      <c r="E21" s="3" t="s">
        <v>4</v>
      </c>
      <c r="F21" s="3" t="s">
        <v>5</v>
      </c>
    </row>
    <row r="22" spans="1:6" ht="15.75">
      <c r="A22" s="5"/>
      <c r="B22" s="6" t="s">
        <v>7</v>
      </c>
      <c r="C22" s="7" t="s">
        <v>8</v>
      </c>
      <c r="D22" s="8" t="s">
        <v>9</v>
      </c>
      <c r="E22" s="8" t="s">
        <v>9</v>
      </c>
      <c r="F22" s="8" t="s">
        <v>9</v>
      </c>
    </row>
    <row r="23" spans="1:6" ht="15.75">
      <c r="A23" s="11" t="s">
        <v>32</v>
      </c>
      <c r="B23" s="37" t="e">
        <f>#REF!</f>
        <v>#REF!</v>
      </c>
      <c r="C23" s="12">
        <v>152</v>
      </c>
      <c r="D23" s="13"/>
      <c r="E23" s="14"/>
      <c r="F23" s="14"/>
    </row>
    <row r="24" spans="1:6" ht="15.75">
      <c r="A24" s="11" t="s">
        <v>11</v>
      </c>
      <c r="B24" s="37" t="e">
        <f>#REF!</f>
        <v>#REF!</v>
      </c>
      <c r="C24" s="12">
        <v>116</v>
      </c>
      <c r="D24" s="13"/>
      <c r="E24" s="14"/>
      <c r="F24" s="14"/>
    </row>
    <row r="25" spans="1:6" ht="15.75">
      <c r="A25" s="11" t="s">
        <v>12</v>
      </c>
      <c r="B25" s="37" t="e">
        <f>#REF!</f>
        <v>#REF!</v>
      </c>
      <c r="C25" s="12">
        <v>80</v>
      </c>
      <c r="D25" s="13"/>
      <c r="E25" s="14"/>
      <c r="F25" s="14"/>
    </row>
    <row r="26" spans="1:6" ht="15.75">
      <c r="A26" s="11" t="s">
        <v>23</v>
      </c>
      <c r="B26" s="37" t="e">
        <f>#REF!</f>
        <v>#REF!</v>
      </c>
      <c r="C26" s="12">
        <v>75</v>
      </c>
      <c r="D26" s="13" t="e">
        <f>1.4*B26</f>
        <v>#REF!</v>
      </c>
      <c r="E26" s="14" t="e">
        <f>0.1*B26</f>
        <v>#REF!</v>
      </c>
      <c r="F26" s="14"/>
    </row>
    <row r="27" spans="1:6" ht="15.75">
      <c r="A27" s="11" t="s">
        <v>13</v>
      </c>
      <c r="B27" s="37" t="e">
        <f>#REF!</f>
        <v>#REF!</v>
      </c>
      <c r="C27" s="12">
        <v>24</v>
      </c>
      <c r="D27" s="13" t="e">
        <f>1*B27</f>
        <v>#REF!</v>
      </c>
      <c r="E27" s="14"/>
      <c r="F27" s="14" t="e">
        <f>5*B27</f>
        <v>#REF!</v>
      </c>
    </row>
    <row r="28" spans="1:6" ht="15.75">
      <c r="A28" s="11" t="s">
        <v>14</v>
      </c>
      <c r="B28" s="37" t="e">
        <f>#REF!</f>
        <v>#REF!</v>
      </c>
      <c r="C28" s="12">
        <v>60</v>
      </c>
      <c r="D28" s="13"/>
      <c r="E28" s="14"/>
      <c r="F28" s="14" t="e">
        <f>15*B28</f>
        <v>#REF!</v>
      </c>
    </row>
    <row r="29" spans="1:6" ht="15.75">
      <c r="A29" s="24" t="s">
        <v>15</v>
      </c>
      <c r="B29" s="37" t="e">
        <f>#REF!</f>
        <v>#REF!</v>
      </c>
      <c r="C29" s="12">
        <v>68</v>
      </c>
      <c r="D29" s="14" t="e">
        <f>2*B29</f>
        <v>#REF!</v>
      </c>
      <c r="E29" s="14"/>
      <c r="F29" s="14" t="e">
        <f>15*B29</f>
        <v>#REF!</v>
      </c>
    </row>
    <row r="30" spans="1:6" ht="15.75">
      <c r="A30" s="24" t="s">
        <v>16</v>
      </c>
      <c r="B30" s="37" t="e">
        <f>#REF!</f>
        <v>#REF!</v>
      </c>
      <c r="C30" s="12">
        <v>55</v>
      </c>
      <c r="D30" s="14" t="e">
        <f>7*B30</f>
        <v>#REF!</v>
      </c>
      <c r="E30" s="14" t="e">
        <f>3*B30</f>
        <v>#REF!</v>
      </c>
      <c r="F30" s="14"/>
    </row>
    <row r="31" spans="1:6" ht="15.75">
      <c r="A31" s="24" t="s">
        <v>17</v>
      </c>
      <c r="B31" s="37" t="e">
        <f>#REF!</f>
        <v>#REF!</v>
      </c>
      <c r="C31" s="12">
        <v>73</v>
      </c>
      <c r="D31" s="14" t="e">
        <f>7*B31</f>
        <v>#REF!</v>
      </c>
      <c r="E31" s="14" t="e">
        <f>5*B31</f>
        <v>#REF!</v>
      </c>
      <c r="F31" s="14"/>
    </row>
    <row r="32" spans="1:6" ht="15.75">
      <c r="A32" s="24" t="s">
        <v>18</v>
      </c>
      <c r="B32" s="37" t="e">
        <f>#REF!</f>
        <v>#REF!</v>
      </c>
      <c r="C32" s="12">
        <v>118</v>
      </c>
      <c r="D32" s="14" t="e">
        <f>7*B32</f>
        <v>#REF!</v>
      </c>
      <c r="E32" s="14" t="e">
        <f>10*B32</f>
        <v>#REF!</v>
      </c>
      <c r="F32" s="14"/>
    </row>
    <row r="33" spans="1:6" ht="15.75">
      <c r="A33" s="25" t="s">
        <v>19</v>
      </c>
      <c r="B33" s="37" t="e">
        <f>#REF!</f>
        <v>#REF!</v>
      </c>
      <c r="C33" s="26">
        <v>45</v>
      </c>
      <c r="D33" s="27"/>
      <c r="E33" s="27" t="e">
        <f>5*B33</f>
        <v>#REF!</v>
      </c>
      <c r="F33" s="27"/>
    </row>
    <row r="34" spans="1:6" ht="15.75">
      <c r="A34" s="39" t="s">
        <v>25</v>
      </c>
      <c r="B34" s="37" t="e">
        <f>#REF!</f>
        <v>#REF!</v>
      </c>
      <c r="C34" s="41">
        <v>494</v>
      </c>
      <c r="D34" s="40" t="e">
        <f>10.8*B34</f>
        <v>#REF!</v>
      </c>
      <c r="E34" s="40" t="e">
        <f>24.1*B34</f>
        <v>#REF!</v>
      </c>
      <c r="F34" s="40" t="e">
        <f>56*B34</f>
        <v>#REF!</v>
      </c>
    </row>
    <row r="35" spans="1:6" ht="17.25">
      <c r="A35" s="15" t="s">
        <v>20</v>
      </c>
      <c r="B35" s="38" t="e">
        <f>(C23*B23)+(C24*B24)+(C25*B25)+(C27*B27)+(C28*B28)+(C29*B29)+(C30*B30)+(C31*B31)+(C32*B32)+(C33*B33)+(B34*C34)+(C26*B26)</f>
        <v>#REF!</v>
      </c>
      <c r="C35" s="33"/>
      <c r="D35" s="14" t="e">
        <f>SUM(D23:D34)</f>
        <v>#REF!</v>
      </c>
      <c r="E35" s="14" t="e">
        <f>SUM(E23:E34)</f>
        <v>#REF!</v>
      </c>
      <c r="F35" s="14" t="e">
        <f>SUM(F23:F34)</f>
        <v>#REF!</v>
      </c>
    </row>
    <row r="36" spans="1:6" ht="15.75">
      <c r="A36" s="28" t="s">
        <v>21</v>
      </c>
      <c r="B36" s="34"/>
      <c r="C36" s="35"/>
      <c r="D36" s="36"/>
      <c r="E36" s="36"/>
      <c r="F36" s="36"/>
    </row>
    <row r="37" spans="2:6" ht="15.75">
      <c r="B37" t="s">
        <v>27</v>
      </c>
      <c r="D37" t="s">
        <v>28</v>
      </c>
      <c r="E37" t="s">
        <v>29</v>
      </c>
      <c r="F37" t="s">
        <v>30</v>
      </c>
    </row>
    <row r="39" ht="15.75">
      <c r="A39" t="s">
        <v>33</v>
      </c>
    </row>
    <row r="40" spans="1:6" ht="15.75">
      <c r="A40" s="1" t="s">
        <v>0</v>
      </c>
      <c r="B40" s="2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5.75">
      <c r="A41" s="5"/>
      <c r="B41" s="6" t="s">
        <v>7</v>
      </c>
      <c r="C41" s="7" t="s">
        <v>8</v>
      </c>
      <c r="D41" s="8" t="s">
        <v>9</v>
      </c>
      <c r="E41" s="8" t="s">
        <v>9</v>
      </c>
      <c r="F41" s="8" t="s">
        <v>9</v>
      </c>
    </row>
    <row r="42" spans="1:6" ht="15.75">
      <c r="A42" s="11" t="s">
        <v>10</v>
      </c>
      <c r="B42" s="37" t="e">
        <f>#REF!</f>
        <v>#REF!</v>
      </c>
      <c r="C42" s="12">
        <v>152</v>
      </c>
      <c r="D42" s="13"/>
      <c r="E42" s="14"/>
      <c r="F42" s="14"/>
    </row>
    <row r="43" spans="1:6" ht="15.75">
      <c r="A43" s="11" t="s">
        <v>11</v>
      </c>
      <c r="B43" s="37" t="e">
        <f>#REF!</f>
        <v>#REF!</v>
      </c>
      <c r="C43" s="12">
        <v>116</v>
      </c>
      <c r="D43" s="13"/>
      <c r="E43" s="14"/>
      <c r="F43" s="14"/>
    </row>
    <row r="44" spans="1:6" ht="15.75">
      <c r="A44" s="11" t="s">
        <v>12</v>
      </c>
      <c r="B44" s="37" t="e">
        <f>#REF!</f>
        <v>#REF!</v>
      </c>
      <c r="C44" s="12">
        <v>80</v>
      </c>
      <c r="D44" s="13"/>
      <c r="E44" s="14"/>
      <c r="F44" s="14"/>
    </row>
    <row r="45" spans="1:6" ht="15.75">
      <c r="A45" s="11" t="s">
        <v>23</v>
      </c>
      <c r="B45" s="37" t="e">
        <f>#REF!</f>
        <v>#REF!</v>
      </c>
      <c r="C45" s="12">
        <v>75</v>
      </c>
      <c r="D45" s="13" t="e">
        <f>1.4*B45</f>
        <v>#REF!</v>
      </c>
      <c r="E45" s="14" t="e">
        <f>0.1*B45</f>
        <v>#REF!</v>
      </c>
      <c r="F45" s="14"/>
    </row>
    <row r="46" spans="1:6" ht="15.75">
      <c r="A46" s="11" t="s">
        <v>13</v>
      </c>
      <c r="B46" s="37" t="e">
        <f>#REF!</f>
        <v>#REF!</v>
      </c>
      <c r="C46" s="12">
        <v>24</v>
      </c>
      <c r="D46" s="13" t="e">
        <f>1*B46</f>
        <v>#REF!</v>
      </c>
      <c r="E46" s="14"/>
      <c r="F46" s="14" t="e">
        <f>5*B46</f>
        <v>#REF!</v>
      </c>
    </row>
    <row r="47" spans="1:6" ht="15.75">
      <c r="A47" s="11" t="s">
        <v>14</v>
      </c>
      <c r="B47" s="37" t="e">
        <f>#REF!</f>
        <v>#REF!</v>
      </c>
      <c r="C47" s="12">
        <v>60</v>
      </c>
      <c r="D47" s="13"/>
      <c r="E47" s="14"/>
      <c r="F47" s="14" t="e">
        <f>15*B47</f>
        <v>#REF!</v>
      </c>
    </row>
    <row r="48" spans="1:6" ht="15.75">
      <c r="A48" s="24" t="s">
        <v>15</v>
      </c>
      <c r="B48" s="37" t="e">
        <f>#REF!</f>
        <v>#REF!</v>
      </c>
      <c r="C48" s="12">
        <v>68</v>
      </c>
      <c r="D48" s="14" t="e">
        <f>2*B48</f>
        <v>#REF!</v>
      </c>
      <c r="E48" s="14"/>
      <c r="F48" s="14" t="e">
        <f>15*B48</f>
        <v>#REF!</v>
      </c>
    </row>
    <row r="49" spans="1:6" ht="15.75">
      <c r="A49" s="24" t="s">
        <v>16</v>
      </c>
      <c r="B49" s="37" t="e">
        <f>#REF!</f>
        <v>#REF!</v>
      </c>
      <c r="C49" s="12">
        <v>55</v>
      </c>
      <c r="D49" s="14" t="e">
        <f>7*B49</f>
        <v>#REF!</v>
      </c>
      <c r="E49" s="14" t="e">
        <f>3*B49</f>
        <v>#REF!</v>
      </c>
      <c r="F49" s="14"/>
    </row>
    <row r="50" spans="1:6" ht="15.75">
      <c r="A50" s="24" t="s">
        <v>17</v>
      </c>
      <c r="B50" s="37" t="e">
        <f>#REF!</f>
        <v>#REF!</v>
      </c>
      <c r="C50" s="12">
        <v>73</v>
      </c>
      <c r="D50" s="14" t="e">
        <f>7*B50</f>
        <v>#REF!</v>
      </c>
      <c r="E50" s="14" t="e">
        <f>5*B50</f>
        <v>#REF!</v>
      </c>
      <c r="F50" s="14"/>
    </row>
    <row r="51" spans="1:6" ht="15.75">
      <c r="A51" s="24" t="s">
        <v>18</v>
      </c>
      <c r="B51" s="37" t="e">
        <f>#REF!</f>
        <v>#REF!</v>
      </c>
      <c r="C51" s="12">
        <v>118</v>
      </c>
      <c r="D51" s="14" t="e">
        <f>7*B51</f>
        <v>#REF!</v>
      </c>
      <c r="E51" s="14" t="e">
        <f>10*B51</f>
        <v>#REF!</v>
      </c>
      <c r="F51" s="14"/>
    </row>
    <row r="52" spans="1:6" ht="15.75">
      <c r="A52" s="25" t="s">
        <v>19</v>
      </c>
      <c r="B52" s="37" t="e">
        <f>#REF!</f>
        <v>#REF!</v>
      </c>
      <c r="C52" s="26">
        <v>45</v>
      </c>
      <c r="D52" s="27"/>
      <c r="E52" s="27" t="e">
        <f>5*B52</f>
        <v>#REF!</v>
      </c>
      <c r="F52" s="27"/>
    </row>
    <row r="53" spans="1:6" ht="15.75">
      <c r="A53" s="39" t="s">
        <v>25</v>
      </c>
      <c r="B53" s="37" t="e">
        <f>#REF!</f>
        <v>#REF!</v>
      </c>
      <c r="C53" s="41">
        <v>494</v>
      </c>
      <c r="D53" s="40" t="e">
        <f>10.8*B53</f>
        <v>#REF!</v>
      </c>
      <c r="E53" s="40" t="e">
        <f>24.1*B53</f>
        <v>#REF!</v>
      </c>
      <c r="F53" s="40" t="e">
        <f>56*B53</f>
        <v>#REF!</v>
      </c>
    </row>
    <row r="54" spans="1:6" ht="17.25">
      <c r="A54" s="15" t="s">
        <v>20</v>
      </c>
      <c r="B54" s="38" t="e">
        <f>(C42*B42)+(C43*B43)+(C44*B44)+(C46*B46)+(C47*B47)+(C48*B48)+(C49*B49)+(C50*B50)+(C51*B51)+(C52*B52)+(B53*C53)+(C45*B45)</f>
        <v>#REF!</v>
      </c>
      <c r="C54" s="33"/>
      <c r="D54" s="14" t="e">
        <f>SUM(D42:D53)</f>
        <v>#REF!</v>
      </c>
      <c r="E54" s="14" t="e">
        <f>SUM(E42:E53)</f>
        <v>#REF!</v>
      </c>
      <c r="F54" s="14" t="e">
        <f>SUM(F42:F53)</f>
        <v>#REF!</v>
      </c>
    </row>
    <row r="55" spans="1:6" ht="15.75">
      <c r="A55" s="28" t="s">
        <v>21</v>
      </c>
      <c r="B55" s="34"/>
      <c r="C55" s="35"/>
      <c r="D55" s="36"/>
      <c r="E55" s="36"/>
      <c r="F55" s="36"/>
    </row>
    <row r="56" spans="2:6" ht="15.75">
      <c r="B56" t="s">
        <v>27</v>
      </c>
      <c r="D56" t="s">
        <v>28</v>
      </c>
      <c r="E56" t="s">
        <v>29</v>
      </c>
      <c r="F56" t="s">
        <v>30</v>
      </c>
    </row>
    <row r="58" ht="15.75">
      <c r="A58" t="s">
        <v>34</v>
      </c>
    </row>
    <row r="59" spans="1:6" ht="15.75">
      <c r="A59" s="1" t="s">
        <v>0</v>
      </c>
      <c r="B59" s="2" t="s">
        <v>1</v>
      </c>
      <c r="C59" s="3" t="s">
        <v>2</v>
      </c>
      <c r="D59" s="3" t="s">
        <v>3</v>
      </c>
      <c r="E59" s="3" t="s">
        <v>4</v>
      </c>
      <c r="F59" s="3" t="s">
        <v>5</v>
      </c>
    </row>
    <row r="60" spans="1:6" ht="15.75">
      <c r="A60" s="5"/>
      <c r="B60" s="6" t="s">
        <v>7</v>
      </c>
      <c r="C60" s="7" t="s">
        <v>8</v>
      </c>
      <c r="D60" s="8" t="s">
        <v>9</v>
      </c>
      <c r="E60" s="8" t="s">
        <v>9</v>
      </c>
      <c r="F60" s="8" t="s">
        <v>9</v>
      </c>
    </row>
    <row r="61" spans="1:6" ht="15.75">
      <c r="A61" s="11" t="s">
        <v>10</v>
      </c>
      <c r="B61" s="37" t="e">
        <f>#REF!</f>
        <v>#REF!</v>
      </c>
      <c r="C61" s="12">
        <v>152</v>
      </c>
      <c r="D61" s="13"/>
      <c r="E61" s="14"/>
      <c r="F61" s="14"/>
    </row>
    <row r="62" spans="1:6" ht="15.75">
      <c r="A62" s="11" t="s">
        <v>11</v>
      </c>
      <c r="B62" s="37" t="e">
        <f>#REF!</f>
        <v>#REF!</v>
      </c>
      <c r="C62" s="12">
        <v>116</v>
      </c>
      <c r="D62" s="13"/>
      <c r="E62" s="14"/>
      <c r="F62" s="14"/>
    </row>
    <row r="63" spans="1:6" ht="15.75">
      <c r="A63" s="11" t="s">
        <v>12</v>
      </c>
      <c r="B63" s="37" t="e">
        <f>#REF!</f>
        <v>#REF!</v>
      </c>
      <c r="C63" s="12">
        <v>80</v>
      </c>
      <c r="D63" s="13"/>
      <c r="E63" s="14"/>
      <c r="F63" s="14"/>
    </row>
    <row r="64" spans="1:6" ht="15.75">
      <c r="A64" s="11" t="s">
        <v>23</v>
      </c>
      <c r="B64" s="37" t="e">
        <f>#REF!</f>
        <v>#REF!</v>
      </c>
      <c r="C64" s="12">
        <v>75</v>
      </c>
      <c r="D64" s="13" t="e">
        <f>1.4*B64</f>
        <v>#REF!</v>
      </c>
      <c r="E64" s="14" t="e">
        <f>0.1*B64</f>
        <v>#REF!</v>
      </c>
      <c r="F64" s="14"/>
    </row>
    <row r="65" spans="1:6" ht="15.75">
      <c r="A65" s="11" t="s">
        <v>13</v>
      </c>
      <c r="B65" s="37" t="e">
        <f>#REF!</f>
        <v>#REF!</v>
      </c>
      <c r="C65" s="12">
        <v>24</v>
      </c>
      <c r="D65" s="13" t="e">
        <f>1*B65</f>
        <v>#REF!</v>
      </c>
      <c r="E65" s="14"/>
      <c r="F65" s="14" t="e">
        <f>5*B65</f>
        <v>#REF!</v>
      </c>
    </row>
    <row r="66" spans="1:6" ht="15.75">
      <c r="A66" s="11" t="s">
        <v>14</v>
      </c>
      <c r="B66" s="37" t="e">
        <f>#REF!</f>
        <v>#REF!</v>
      </c>
      <c r="C66" s="12">
        <v>60</v>
      </c>
      <c r="D66" s="13"/>
      <c r="E66" s="14"/>
      <c r="F66" s="14" t="e">
        <f>15*B66</f>
        <v>#REF!</v>
      </c>
    </row>
    <row r="67" spans="1:6" ht="15.75">
      <c r="A67" s="24" t="s">
        <v>15</v>
      </c>
      <c r="B67" s="37" t="e">
        <f>#REF!</f>
        <v>#REF!</v>
      </c>
      <c r="C67" s="12">
        <v>68</v>
      </c>
      <c r="D67" s="14" t="e">
        <f>2*B67</f>
        <v>#REF!</v>
      </c>
      <c r="E67" s="14"/>
      <c r="F67" s="14" t="e">
        <f>15*B67</f>
        <v>#REF!</v>
      </c>
    </row>
    <row r="68" spans="1:6" ht="15.75">
      <c r="A68" s="24" t="s">
        <v>16</v>
      </c>
      <c r="B68" s="37" t="e">
        <f>#REF!</f>
        <v>#REF!</v>
      </c>
      <c r="C68" s="12">
        <v>55</v>
      </c>
      <c r="D68" s="14" t="e">
        <f>7*B68</f>
        <v>#REF!</v>
      </c>
      <c r="E68" s="14" t="e">
        <f>3*B68</f>
        <v>#REF!</v>
      </c>
      <c r="F68" s="14"/>
    </row>
    <row r="69" spans="1:6" ht="15.75">
      <c r="A69" s="24" t="s">
        <v>17</v>
      </c>
      <c r="B69" s="37" t="e">
        <f>#REF!</f>
        <v>#REF!</v>
      </c>
      <c r="C69" s="12">
        <v>73</v>
      </c>
      <c r="D69" s="14" t="e">
        <f>7*B69</f>
        <v>#REF!</v>
      </c>
      <c r="E69" s="14" t="e">
        <f>5*B69</f>
        <v>#REF!</v>
      </c>
      <c r="F69" s="14"/>
    </row>
    <row r="70" spans="1:6" ht="15.75">
      <c r="A70" s="24" t="s">
        <v>18</v>
      </c>
      <c r="B70" s="37" t="e">
        <f>#REF!</f>
        <v>#REF!</v>
      </c>
      <c r="C70" s="12">
        <v>118</v>
      </c>
      <c r="D70" s="14" t="e">
        <f>7*B70</f>
        <v>#REF!</v>
      </c>
      <c r="E70" s="14" t="e">
        <f>10*B70</f>
        <v>#REF!</v>
      </c>
      <c r="F70" s="14"/>
    </row>
    <row r="71" spans="1:6" ht="15.75">
      <c r="A71" s="25" t="s">
        <v>19</v>
      </c>
      <c r="B71" s="37" t="e">
        <f>#REF!</f>
        <v>#REF!</v>
      </c>
      <c r="C71" s="26">
        <v>45</v>
      </c>
      <c r="D71" s="27"/>
      <c r="E71" s="27" t="e">
        <f>5*B71</f>
        <v>#REF!</v>
      </c>
      <c r="F71" s="27"/>
    </row>
    <row r="72" spans="1:6" ht="15.75">
      <c r="A72" s="39" t="s">
        <v>25</v>
      </c>
      <c r="B72" s="37" t="e">
        <f>#REF!</f>
        <v>#REF!</v>
      </c>
      <c r="C72" s="41">
        <v>494</v>
      </c>
      <c r="D72" s="40" t="e">
        <f>10.8*B72</f>
        <v>#REF!</v>
      </c>
      <c r="E72" s="40" t="e">
        <f>24.1*B72</f>
        <v>#REF!</v>
      </c>
      <c r="F72" s="40" t="e">
        <f>56*B72</f>
        <v>#REF!</v>
      </c>
    </row>
    <row r="73" spans="1:6" ht="17.25">
      <c r="A73" s="15" t="s">
        <v>20</v>
      </c>
      <c r="B73" s="38" t="e">
        <f>(C61*B61)+(C62*B62)+(C63*B63)+(C65*B65)+(C66*B66)+(C67*B67)+(C68*B68)+(C69*B69)+(C70*B70)+(C71*B71)+(B72*C72)+(C64*B64)</f>
        <v>#REF!</v>
      </c>
      <c r="C73" s="33"/>
      <c r="D73" s="14" t="e">
        <f>SUM(D61:D72)</f>
        <v>#REF!</v>
      </c>
      <c r="E73" s="14" t="e">
        <f>SUM(E61:E72)</f>
        <v>#REF!</v>
      </c>
      <c r="F73" s="14" t="e">
        <f>SUM(F61:F72)</f>
        <v>#REF!</v>
      </c>
    </row>
    <row r="74" spans="1:6" ht="15.75">
      <c r="A74" s="28" t="s">
        <v>21</v>
      </c>
      <c r="B74" s="34"/>
      <c r="C74" s="35"/>
      <c r="D74" s="36"/>
      <c r="E74" s="36"/>
      <c r="F74" s="36"/>
    </row>
    <row r="75" spans="2:6" ht="15.75">
      <c r="B75" t="s">
        <v>27</v>
      </c>
      <c r="D75" t="s">
        <v>28</v>
      </c>
      <c r="E75" t="s">
        <v>29</v>
      </c>
      <c r="F75" t="s">
        <v>30</v>
      </c>
    </row>
    <row r="77" ht="15.75">
      <c r="A77" t="s">
        <v>35</v>
      </c>
    </row>
    <row r="78" spans="1:6" ht="15.75">
      <c r="A78" s="1" t="s">
        <v>0</v>
      </c>
      <c r="B78" s="2" t="s">
        <v>1</v>
      </c>
      <c r="C78" s="3" t="s">
        <v>2</v>
      </c>
      <c r="D78" s="3" t="s">
        <v>3</v>
      </c>
      <c r="E78" s="3" t="s">
        <v>4</v>
      </c>
      <c r="F78" s="3" t="s">
        <v>5</v>
      </c>
    </row>
    <row r="79" spans="1:6" ht="15.75">
      <c r="A79" s="5"/>
      <c r="B79" s="6" t="s">
        <v>7</v>
      </c>
      <c r="C79" s="7" t="s">
        <v>8</v>
      </c>
      <c r="D79" s="8" t="s">
        <v>9</v>
      </c>
      <c r="E79" s="8" t="s">
        <v>9</v>
      </c>
      <c r="F79" s="8" t="s">
        <v>9</v>
      </c>
    </row>
    <row r="80" spans="1:6" ht="15.75">
      <c r="A80" s="11" t="s">
        <v>10</v>
      </c>
      <c r="B80" s="37" t="e">
        <f>#REF!</f>
        <v>#REF!</v>
      </c>
      <c r="C80" s="12">
        <v>152</v>
      </c>
      <c r="D80" s="13"/>
      <c r="E80" s="14"/>
      <c r="F80" s="14"/>
    </row>
    <row r="81" spans="1:6" ht="15.75">
      <c r="A81" s="11" t="s">
        <v>11</v>
      </c>
      <c r="B81" s="37" t="e">
        <f>#REF!</f>
        <v>#REF!</v>
      </c>
      <c r="C81" s="12">
        <v>116</v>
      </c>
      <c r="D81" s="13"/>
      <c r="E81" s="14"/>
      <c r="F81" s="14"/>
    </row>
    <row r="82" spans="1:6" ht="15.75">
      <c r="A82" s="11" t="s">
        <v>12</v>
      </c>
      <c r="B82" s="37" t="e">
        <f>#REF!</f>
        <v>#REF!</v>
      </c>
      <c r="C82" s="12">
        <v>80</v>
      </c>
      <c r="D82" s="13"/>
      <c r="E82" s="14"/>
      <c r="F82" s="14"/>
    </row>
    <row r="83" spans="1:6" ht="15.75">
      <c r="A83" s="11" t="s">
        <v>23</v>
      </c>
      <c r="B83" s="37" t="e">
        <f>#REF!</f>
        <v>#REF!</v>
      </c>
      <c r="C83" s="12">
        <v>75</v>
      </c>
      <c r="D83" s="13" t="e">
        <f>1.4*B83</f>
        <v>#REF!</v>
      </c>
      <c r="E83" s="14" t="e">
        <f>0.1*B83</f>
        <v>#REF!</v>
      </c>
      <c r="F83" s="14"/>
    </row>
    <row r="84" spans="1:6" ht="15.75">
      <c r="A84" s="11" t="s">
        <v>13</v>
      </c>
      <c r="B84" s="37" t="e">
        <f>#REF!</f>
        <v>#REF!</v>
      </c>
      <c r="C84" s="12">
        <v>24</v>
      </c>
      <c r="D84" s="13" t="e">
        <f>1*B84</f>
        <v>#REF!</v>
      </c>
      <c r="E84" s="14"/>
      <c r="F84" s="14" t="e">
        <f>5*B84</f>
        <v>#REF!</v>
      </c>
    </row>
    <row r="85" spans="1:6" ht="15.75">
      <c r="A85" s="11" t="s">
        <v>14</v>
      </c>
      <c r="B85" s="37" t="e">
        <f>#REF!</f>
        <v>#REF!</v>
      </c>
      <c r="C85" s="12">
        <v>60</v>
      </c>
      <c r="D85" s="13"/>
      <c r="E85" s="14"/>
      <c r="F85" s="14" t="e">
        <f>15*B85</f>
        <v>#REF!</v>
      </c>
    </row>
    <row r="86" spans="1:6" ht="15.75">
      <c r="A86" s="24" t="s">
        <v>15</v>
      </c>
      <c r="B86" s="37" t="e">
        <f>#REF!</f>
        <v>#REF!</v>
      </c>
      <c r="C86" s="12">
        <v>68</v>
      </c>
      <c r="D86" s="14" t="e">
        <f>2*B86</f>
        <v>#REF!</v>
      </c>
      <c r="E86" s="14"/>
      <c r="F86" s="14" t="e">
        <f>15*B86</f>
        <v>#REF!</v>
      </c>
    </row>
    <row r="87" spans="1:6" ht="15.75">
      <c r="A87" s="24" t="s">
        <v>16</v>
      </c>
      <c r="B87" s="37" t="e">
        <f>#REF!</f>
        <v>#REF!</v>
      </c>
      <c r="C87" s="12">
        <v>55</v>
      </c>
      <c r="D87" s="14" t="e">
        <f>7*B87</f>
        <v>#REF!</v>
      </c>
      <c r="E87" s="14" t="e">
        <f>3*B87</f>
        <v>#REF!</v>
      </c>
      <c r="F87" s="14"/>
    </row>
    <row r="88" spans="1:6" ht="15.75">
      <c r="A88" s="24" t="s">
        <v>17</v>
      </c>
      <c r="B88" s="37" t="e">
        <f>#REF!</f>
        <v>#REF!</v>
      </c>
      <c r="C88" s="12">
        <v>73</v>
      </c>
      <c r="D88" s="14" t="e">
        <f>7*B88</f>
        <v>#REF!</v>
      </c>
      <c r="E88" s="14" t="e">
        <f>5*B88</f>
        <v>#REF!</v>
      </c>
      <c r="F88" s="14"/>
    </row>
    <row r="89" spans="1:6" ht="15.75">
      <c r="A89" s="24" t="s">
        <v>18</v>
      </c>
      <c r="B89" s="37" t="e">
        <f>#REF!</f>
        <v>#REF!</v>
      </c>
      <c r="C89" s="12">
        <v>118</v>
      </c>
      <c r="D89" s="14" t="e">
        <f>7*B89</f>
        <v>#REF!</v>
      </c>
      <c r="E89" s="14" t="e">
        <f>10*B89</f>
        <v>#REF!</v>
      </c>
      <c r="F89" s="14"/>
    </row>
    <row r="90" spans="1:6" ht="15.75">
      <c r="A90" s="25" t="s">
        <v>19</v>
      </c>
      <c r="B90" s="37" t="e">
        <f>#REF!</f>
        <v>#REF!</v>
      </c>
      <c r="C90" s="26">
        <v>45</v>
      </c>
      <c r="D90" s="27"/>
      <c r="E90" s="27" t="e">
        <f>5*B90</f>
        <v>#REF!</v>
      </c>
      <c r="F90" s="27"/>
    </row>
    <row r="91" spans="1:6" ht="15.75">
      <c r="A91" s="39" t="s">
        <v>25</v>
      </c>
      <c r="B91" s="37" t="e">
        <f>#REF!</f>
        <v>#REF!</v>
      </c>
      <c r="C91" s="41">
        <v>494</v>
      </c>
      <c r="D91" s="40" t="e">
        <f>10.8*B91</f>
        <v>#REF!</v>
      </c>
      <c r="E91" s="40" t="e">
        <f>24.1*B91</f>
        <v>#REF!</v>
      </c>
      <c r="F91" s="40" t="e">
        <f>56*B91</f>
        <v>#REF!</v>
      </c>
    </row>
    <row r="92" spans="1:6" ht="17.25">
      <c r="A92" s="15" t="s">
        <v>20</v>
      </c>
      <c r="B92" s="38" t="e">
        <f>(C80*B80)+(C81*B81)+(C82*B82)+(C84*B84)+(C85*B85)+(C86*B86)+(C87*B87)+(C88*B88)+(C89*B89)+(C90*B90)+(B91*C91)+(C83*B83)</f>
        <v>#REF!</v>
      </c>
      <c r="C92" s="33"/>
      <c r="D92" s="14" t="e">
        <f>SUM(D80:D91)</f>
        <v>#REF!</v>
      </c>
      <c r="E92" s="14" t="e">
        <f>SUM(E80:E91)</f>
        <v>#REF!</v>
      </c>
      <c r="F92" s="14" t="e">
        <f>SUM(F80:F91)</f>
        <v>#REF!</v>
      </c>
    </row>
    <row r="93" spans="1:6" ht="15.75">
      <c r="A93" s="28" t="s">
        <v>21</v>
      </c>
      <c r="B93" s="34"/>
      <c r="C93" s="35"/>
      <c r="D93" s="36"/>
      <c r="E93" s="36"/>
      <c r="F93" s="36"/>
    </row>
    <row r="94" spans="2:6" ht="15.75">
      <c r="B94" t="s">
        <v>27</v>
      </c>
      <c r="D94" t="s">
        <v>28</v>
      </c>
      <c r="E94" t="s">
        <v>29</v>
      </c>
      <c r="F94" t="s">
        <v>30</v>
      </c>
    </row>
    <row r="97" ht="15.75">
      <c r="A97" t="s">
        <v>36</v>
      </c>
    </row>
    <row r="98" spans="1:6" ht="15.75">
      <c r="A98" s="1" t="s">
        <v>0</v>
      </c>
      <c r="B98" s="2" t="s">
        <v>1</v>
      </c>
      <c r="C98" s="3" t="s">
        <v>2</v>
      </c>
      <c r="D98" s="3" t="s">
        <v>3</v>
      </c>
      <c r="E98" s="3" t="s">
        <v>4</v>
      </c>
      <c r="F98" s="3" t="s">
        <v>5</v>
      </c>
    </row>
    <row r="99" spans="1:6" ht="15.75">
      <c r="A99" s="5"/>
      <c r="B99" s="6" t="s">
        <v>7</v>
      </c>
      <c r="C99" s="7" t="s">
        <v>8</v>
      </c>
      <c r="D99" s="8" t="s">
        <v>9</v>
      </c>
      <c r="E99" s="8" t="s">
        <v>9</v>
      </c>
      <c r="F99" s="8" t="s">
        <v>9</v>
      </c>
    </row>
    <row r="100" spans="1:6" ht="15.75">
      <c r="A100" s="11" t="s">
        <v>10</v>
      </c>
      <c r="B100" s="37" t="e">
        <f aca="true" t="shared" si="0" ref="B100:B111">(B4+B23+B42+B61+B80)/5</f>
        <v>#REF!</v>
      </c>
      <c r="C100" s="12">
        <v>152</v>
      </c>
      <c r="D100" s="13"/>
      <c r="E100" s="14"/>
      <c r="F100" s="14"/>
    </row>
    <row r="101" spans="1:6" ht="15.75">
      <c r="A101" s="11" t="s">
        <v>11</v>
      </c>
      <c r="B101" s="37" t="e">
        <f t="shared" si="0"/>
        <v>#REF!</v>
      </c>
      <c r="C101" s="12">
        <v>116</v>
      </c>
      <c r="D101" s="13"/>
      <c r="E101" s="14"/>
      <c r="F101" s="14"/>
    </row>
    <row r="102" spans="1:6" ht="15.75">
      <c r="A102" s="11" t="s">
        <v>12</v>
      </c>
      <c r="B102" s="37" t="e">
        <f t="shared" si="0"/>
        <v>#REF!</v>
      </c>
      <c r="C102" s="12">
        <v>80</v>
      </c>
      <c r="D102" s="13"/>
      <c r="E102" s="14"/>
      <c r="F102" s="14"/>
    </row>
    <row r="103" spans="1:6" ht="15.75">
      <c r="A103" s="11" t="s">
        <v>23</v>
      </c>
      <c r="B103" s="37" t="e">
        <f t="shared" si="0"/>
        <v>#REF!</v>
      </c>
      <c r="C103" s="12">
        <v>75</v>
      </c>
      <c r="D103" s="13" t="e">
        <f>1.4*B103</f>
        <v>#REF!</v>
      </c>
      <c r="E103" s="14" t="e">
        <f>0.1*B103</f>
        <v>#REF!</v>
      </c>
      <c r="F103" s="14"/>
    </row>
    <row r="104" spans="1:6" ht="15.75">
      <c r="A104" s="11" t="s">
        <v>13</v>
      </c>
      <c r="B104" s="37" t="e">
        <f t="shared" si="0"/>
        <v>#REF!</v>
      </c>
      <c r="C104" s="12">
        <v>24</v>
      </c>
      <c r="D104" s="13" t="e">
        <f>1*B104</f>
        <v>#REF!</v>
      </c>
      <c r="E104" s="14"/>
      <c r="F104" s="14" t="e">
        <f>5*B104</f>
        <v>#REF!</v>
      </c>
    </row>
    <row r="105" spans="1:6" ht="15.75">
      <c r="A105" s="11" t="s">
        <v>14</v>
      </c>
      <c r="B105" s="37" t="e">
        <f t="shared" si="0"/>
        <v>#REF!</v>
      </c>
      <c r="C105" s="12">
        <v>60</v>
      </c>
      <c r="D105" s="13"/>
      <c r="E105" s="14"/>
      <c r="F105" s="14" t="e">
        <f>15*B105</f>
        <v>#REF!</v>
      </c>
    </row>
    <row r="106" spans="1:6" ht="15.75">
      <c r="A106" s="24" t="s">
        <v>15</v>
      </c>
      <c r="B106" s="37" t="e">
        <f t="shared" si="0"/>
        <v>#REF!</v>
      </c>
      <c r="C106" s="12">
        <v>68</v>
      </c>
      <c r="D106" s="14" t="e">
        <f>2*B106</f>
        <v>#REF!</v>
      </c>
      <c r="E106" s="14"/>
      <c r="F106" s="14" t="e">
        <f>15*B106</f>
        <v>#REF!</v>
      </c>
    </row>
    <row r="107" spans="1:6" ht="15.75">
      <c r="A107" s="24" t="s">
        <v>16</v>
      </c>
      <c r="B107" s="37" t="e">
        <f t="shared" si="0"/>
        <v>#REF!</v>
      </c>
      <c r="C107" s="12">
        <v>55</v>
      </c>
      <c r="D107" s="14" t="e">
        <f>7*B107</f>
        <v>#REF!</v>
      </c>
      <c r="E107" s="14" t="e">
        <f>3*B107</f>
        <v>#REF!</v>
      </c>
      <c r="F107" s="14"/>
    </row>
    <row r="108" spans="1:6" ht="15.75">
      <c r="A108" s="24" t="s">
        <v>17</v>
      </c>
      <c r="B108" s="37" t="e">
        <f t="shared" si="0"/>
        <v>#REF!</v>
      </c>
      <c r="C108" s="12">
        <v>73</v>
      </c>
      <c r="D108" s="14" t="e">
        <f>7*B108</f>
        <v>#REF!</v>
      </c>
      <c r="E108" s="14" t="e">
        <f>5*B108</f>
        <v>#REF!</v>
      </c>
      <c r="F108" s="14"/>
    </row>
    <row r="109" spans="1:6" ht="15.75">
      <c r="A109" s="24" t="s">
        <v>18</v>
      </c>
      <c r="B109" s="37" t="e">
        <f t="shared" si="0"/>
        <v>#REF!</v>
      </c>
      <c r="C109" s="12">
        <v>118</v>
      </c>
      <c r="D109" s="14" t="e">
        <f>7*B109</f>
        <v>#REF!</v>
      </c>
      <c r="E109" s="14" t="e">
        <f>10*B109</f>
        <v>#REF!</v>
      </c>
      <c r="F109" s="14"/>
    </row>
    <row r="110" spans="1:6" ht="15.75">
      <c r="A110" s="25" t="s">
        <v>19</v>
      </c>
      <c r="B110" s="37" t="e">
        <f t="shared" si="0"/>
        <v>#REF!</v>
      </c>
      <c r="C110" s="26">
        <v>45</v>
      </c>
      <c r="D110" s="27"/>
      <c r="E110" s="27" t="e">
        <f>5*B110</f>
        <v>#REF!</v>
      </c>
      <c r="F110" s="27"/>
    </row>
    <row r="111" spans="1:6" ht="15.75">
      <c r="A111" s="39" t="s">
        <v>25</v>
      </c>
      <c r="B111" s="37" t="e">
        <f t="shared" si="0"/>
        <v>#REF!</v>
      </c>
      <c r="C111" s="41">
        <v>494</v>
      </c>
      <c r="D111" s="40" t="e">
        <f>10.8*B111</f>
        <v>#REF!</v>
      </c>
      <c r="E111" s="40" t="e">
        <f>24.1*B111</f>
        <v>#REF!</v>
      </c>
      <c r="F111" s="40" t="e">
        <f>56*B111</f>
        <v>#REF!</v>
      </c>
    </row>
    <row r="112" spans="1:6" ht="17.25">
      <c r="A112" s="15" t="s">
        <v>20</v>
      </c>
      <c r="B112" s="38" t="e">
        <f>(C100*B100)+(C101*B101)+(C102*B102)+(C104*B104)+(C105*B105)+(C106*B106)+(C107*B107)+(C108*B108)+(C109*B109)+(C110*B110)+(B111*C111)+(C103*B103)</f>
        <v>#REF!</v>
      </c>
      <c r="C112" s="33"/>
      <c r="D112" s="14" t="e">
        <f>SUM(D100:D110)</f>
        <v>#REF!</v>
      </c>
      <c r="E112" s="14" t="e">
        <f>SUM(E100:E110)</f>
        <v>#REF!</v>
      </c>
      <c r="F112" s="14" t="e">
        <f>SUM(F100:F110)</f>
        <v>#REF!</v>
      </c>
    </row>
    <row r="113" spans="1:6" ht="15.75">
      <c r="A113" s="28" t="s">
        <v>21</v>
      </c>
      <c r="B113" s="34"/>
      <c r="C113" s="35"/>
      <c r="D113" s="36"/>
      <c r="E113" s="36"/>
      <c r="F113" s="36"/>
    </row>
    <row r="114" spans="2:6" ht="15.75">
      <c r="B114" t="s">
        <v>27</v>
      </c>
      <c r="D114" t="s">
        <v>28</v>
      </c>
      <c r="E114" t="s">
        <v>29</v>
      </c>
      <c r="F114" t="s">
        <v>30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ls1</dc:creator>
  <cp:keywords/>
  <dc:description/>
  <cp:lastModifiedBy>user</cp:lastModifiedBy>
  <cp:lastPrinted>2016-05-03T03:50:43Z</cp:lastPrinted>
  <dcterms:created xsi:type="dcterms:W3CDTF">2003-11-12T02:37:56Z</dcterms:created>
  <dcterms:modified xsi:type="dcterms:W3CDTF">2016-05-03T03:50:53Z</dcterms:modified>
  <cp:category/>
  <cp:version/>
  <cp:contentType/>
  <cp:contentStatus/>
</cp:coreProperties>
</file>